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theme/themeOverride1.xml" ContentType="application/vnd.openxmlformats-officedocument.themeOverride+xml"/>
  <Override PartName="/xl/charts/chart32.xml" ContentType="application/vnd.openxmlformats-officedocument.drawingml.chart+xml"/>
  <Override PartName="/xl/theme/themeOverride2.xml" ContentType="application/vnd.openxmlformats-officedocument.themeOverride+xml"/>
  <Override PartName="/xl/charts/chart33.xml" ContentType="application/vnd.openxmlformats-officedocument.drawingml.chart+xml"/>
  <Override PartName="/xl/charts/chart34.xml" ContentType="application/vnd.openxmlformats-officedocument.drawingml.chart+xml"/>
  <Override PartName="/xl/theme/themeOverride3.xml" ContentType="application/vnd.openxmlformats-officedocument.themeOverride+xml"/>
  <Override PartName="/xl/charts/chart35.xml" ContentType="application/vnd.openxmlformats-officedocument.drawingml.chart+xml"/>
  <Override PartName="/xl/theme/themeOverride4.xml" ContentType="application/vnd.openxmlformats-officedocument.themeOverride+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theme/themeOverride7.xml" ContentType="application/vnd.openxmlformats-officedocument.themeOverride+xml"/>
  <Override PartName="/xl/charts/chart39.xml" ContentType="application/vnd.openxmlformats-officedocument.drawingml.chart+xml"/>
  <Override PartName="/xl/theme/themeOverride8.xml" ContentType="application/vnd.openxmlformats-officedocument.themeOverride+xml"/>
  <Override PartName="/xl/charts/chart40.xml" ContentType="application/vnd.openxmlformats-officedocument.drawingml.chart+xml"/>
  <Override PartName="/xl/theme/themeOverride9.xml" ContentType="application/vnd.openxmlformats-officedocument.themeOverride+xml"/>
  <Override PartName="/xl/charts/chart41.xml" ContentType="application/vnd.openxmlformats-officedocument.drawingml.chart+xml"/>
  <Override PartName="/xl/theme/themeOverride10.xml" ContentType="application/vnd.openxmlformats-officedocument.themeOverride+xml"/>
  <Override PartName="/xl/charts/chart42.xml" ContentType="application/vnd.openxmlformats-officedocument.drawingml.chart+xml"/>
  <Override PartName="/xl/theme/themeOverride11.xml" ContentType="application/vnd.openxmlformats-officedocument.themeOverrid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tabRatio="803" activeTab="2"/>
  </bookViews>
  <sheets>
    <sheet name="Cover" sheetId="6" r:id="rId1"/>
    <sheet name="Contents" sheetId="5" r:id="rId2"/>
    <sheet name="Self Assessment 自我评估" sheetId="1" r:id="rId3"/>
    <sheet name="Summary Output摘要汇总" sheetId="3" r:id="rId4"/>
  </sheets>
  <externalReferences>
    <externalReference r:id="rId5"/>
  </externalReferences>
  <definedNames>
    <definedName name="_xlnm._FilterDatabase" localSheetId="3" hidden="1">'Summary Output摘要汇总'!$B$4:$H$14</definedName>
    <definedName name="General" localSheetId="0">'[1]Self-assessment '!$D$6</definedName>
    <definedName name="General">'Self Assessment 自我评估'!$D$6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a="1"/>
  <c r="F18" i="1" s="1"/>
  <c r="F52" i="1" l="1" a="1"/>
  <c r="F52" i="1" s="1"/>
  <c r="F46" i="1" a="1"/>
  <c r="F46" i="1" s="1"/>
  <c r="F108" i="1" l="1" a="1"/>
  <c r="F108" i="1" s="1"/>
  <c r="F78" i="1" a="1"/>
  <c r="F78" i="1" s="1"/>
  <c r="C6" i="3"/>
  <c r="C7" i="3"/>
  <c r="C10" i="3"/>
  <c r="C9" i="3"/>
  <c r="C8" i="3"/>
  <c r="B11" i="3" l="1"/>
  <c r="B10" i="3"/>
  <c r="B9" i="3"/>
  <c r="B8" i="3"/>
  <c r="B7" i="3"/>
  <c r="B6" i="3"/>
  <c r="F104" i="1" l="1" a="1"/>
  <c r="F104" i="1" s="1"/>
  <c r="H101" i="1" s="1"/>
  <c r="F100" i="1" a="1"/>
  <c r="F100" i="1" s="1"/>
  <c r="H97" i="1" s="1"/>
  <c r="F95" i="1" a="1"/>
  <c r="F95" i="1" s="1"/>
  <c r="H92" i="1" s="1"/>
  <c r="F91" i="1" a="1"/>
  <c r="F91" i="1" s="1"/>
  <c r="H88" i="1" s="1"/>
  <c r="F85" i="1" a="1"/>
  <c r="F85" i="1" s="1"/>
  <c r="H82" i="1" s="1"/>
  <c r="F81" i="1" a="1"/>
  <c r="F81" i="1" s="1"/>
  <c r="H79" i="1" s="1"/>
  <c r="H75" i="1"/>
  <c r="H105" i="1" l="1"/>
  <c r="F74" i="1" a="1"/>
  <c r="F74" i="1" s="1"/>
  <c r="H72" i="1" s="1"/>
  <c r="F71" i="1" a="1"/>
  <c r="F71" i="1" s="1"/>
  <c r="H67" i="1" s="1"/>
  <c r="F66" i="1" a="1"/>
  <c r="F66" i="1" s="1"/>
  <c r="H63" i="1" s="1"/>
  <c r="F62" i="1" a="1"/>
  <c r="F62" i="1" s="1"/>
  <c r="H59" i="1" s="1"/>
  <c r="F55" i="1" a="1"/>
  <c r="F55" i="1" s="1"/>
  <c r="H53" i="1" s="1"/>
  <c r="H48" i="1"/>
  <c r="H44" i="1"/>
  <c r="F43" i="1" a="1"/>
  <c r="F43" i="1" s="1"/>
  <c r="H36" i="1" s="1"/>
  <c r="F33" i="1" a="1"/>
  <c r="F33" i="1" s="1"/>
  <c r="H30" i="1" s="1"/>
  <c r="F29" i="1" a="1"/>
  <c r="F29" i="1" s="1"/>
  <c r="H26" i="1" s="1"/>
  <c r="F24" i="1" a="1"/>
  <c r="F24" i="1" s="1"/>
  <c r="H19" i="1" s="1"/>
  <c r="F110" i="1" l="1"/>
  <c r="H35" i="1"/>
  <c r="I96" i="1" l="1"/>
  <c r="E11" i="3" s="1"/>
  <c r="G11" i="3" s="1"/>
  <c r="H96" i="1"/>
  <c r="H87" i="1"/>
  <c r="D10" i="3" s="1"/>
  <c r="H58" i="1"/>
  <c r="D9" i="3" s="1"/>
  <c r="I109" i="1"/>
  <c r="E12" i="3" s="1"/>
  <c r="D11" i="3" l="1"/>
  <c r="F11" i="3" s="1"/>
  <c r="I6" i="1"/>
  <c r="E6" i="3" s="1"/>
  <c r="G6" i="3" s="1"/>
  <c r="H6" i="1"/>
  <c r="D6" i="3" l="1"/>
  <c r="F6" i="3" s="1"/>
  <c r="G12" i="3"/>
  <c r="I87" i="1" l="1"/>
  <c r="I58" i="1"/>
  <c r="E9" i="3" s="1"/>
  <c r="I35" i="1"/>
  <c r="E8" i="3" s="1"/>
  <c r="G8" i="3" s="1"/>
  <c r="D8" i="3"/>
  <c r="I12" i="1"/>
  <c r="E7" i="3" s="1"/>
  <c r="G7" i="3" s="1"/>
  <c r="E10" i="3" l="1"/>
  <c r="G10" i="3" s="1"/>
  <c r="F8" i="3"/>
  <c r="G9" i="3"/>
  <c r="F9" i="3"/>
  <c r="H13" i="1"/>
  <c r="F10" i="3" l="1"/>
  <c r="H12" i="1"/>
  <c r="D14" i="3" s="1"/>
  <c r="H109" i="1"/>
  <c r="D12" i="3" s="1"/>
  <c r="D13" i="3" s="1"/>
  <c r="D7" i="3" l="1"/>
  <c r="F7" i="3" s="1"/>
  <c r="F12" i="3"/>
</calcChain>
</file>

<file path=xl/comments1.xml><?xml version="1.0" encoding="utf-8"?>
<comments xmlns="http://schemas.openxmlformats.org/spreadsheetml/2006/main">
  <authors>
    <author>User</author>
  </authors>
  <commentList>
    <comment ref="E7" authorId="0">
      <text>
        <r>
          <rPr>
            <b/>
            <sz val="9"/>
            <color indexed="81"/>
            <rFont val="Tahoma"/>
            <family val="2"/>
          </rPr>
          <t>N/A =该维度不相关或不适用（请参阅K栏）
0 =未实现尺寸
1 =部分实施了维度，但尚未实现全部的服务承诺合规性（请参阅K列）
2 =服务承诺合规，即该设施遵守与WASH相关的所有地方和国家法律/法规 （例如，地方/州/国家法律，公司/工厂法）</t>
        </r>
      </text>
    </comment>
    <comment ref="E8" authorId="0">
      <text>
        <r>
          <rPr>
            <b/>
            <sz val="9"/>
            <color indexed="81"/>
            <rFont val="Tahoma"/>
            <family val="2"/>
          </rPr>
          <t>n/a =该维度不相关或不适用（请参阅K栏）
0 =未实现尺寸
1 =部分实施了维度，但尚未实现全部的服务承诺合规性（请参阅K列）
2 =服务承诺合规，即在公司的直接控制下，针对所有临时和移动工作场所制定了适当的WASH政策和程序。这也意味着WASH条款已包含在第三方/承包商的合同中</t>
        </r>
      </text>
    </comment>
    <comment ref="E9" authorId="0">
      <text>
        <r>
          <rPr>
            <b/>
            <sz val="9"/>
            <color indexed="81"/>
            <rFont val="Tahoma"/>
            <family val="2"/>
          </rPr>
          <t>n/a =尺寸不相关或不适用
0 =未实现尺寸
1 =部分实施了维度，但尚未实现全部的服务承诺合规性（请参阅K列）
2 =服务承诺合规，即相关政策和程序在所有工人使用的其他工作场所设施（如托儿所，食堂，厨房（如果有））得到了执行</t>
        </r>
      </text>
    </comment>
    <comment ref="E10" authorId="0">
      <text>
        <r>
          <rPr>
            <b/>
            <sz val="9"/>
            <color indexed="81"/>
            <rFont val="Tahoma"/>
            <family val="2"/>
          </rPr>
          <t>n/a =尺寸不相关或不适用
0 =未实现尺寸
1 =部分实施了维度，但尚未实现全部的服务承诺合规性（请参阅K列）
2 =承诺合规性，即根据法规和标准，建立了监视机制来监视系统的合规性和功能。 理想情况下，企业拥有有关基准状况的数据，并且具有分类的数据。 例如，WASH设施可以满足妇女或残障妇女的特定需求。</t>
        </r>
      </text>
    </comment>
    <comment ref="E11" authorId="0">
      <text>
        <r>
          <rPr>
            <b/>
            <sz val="9"/>
            <color indexed="81"/>
            <rFont val="Tahoma"/>
            <family val="2"/>
          </rPr>
          <t>n/a =尺寸不相关或不适用
0 =未实现尺寸
1 =部分实施了维度，但尚未实现全部的服务承诺合规性（请参阅K列）
2 =服务承诺合规性，即企业已建立相应的机制来衡量WASH服务承诺活动对工人WASH访问的影响</t>
        </r>
      </text>
    </comment>
    <comment ref="E13" authorId="0">
      <text>
        <r>
          <rPr>
            <b/>
            <sz val="9"/>
            <color indexed="81"/>
            <rFont val="Tahoma"/>
            <family val="2"/>
          </rPr>
          <t>为对工作场所敏感的工人提供充足的水</t>
        </r>
      </text>
    </comment>
    <comment ref="G13" authorId="0">
      <text>
        <r>
          <rPr>
            <b/>
            <sz val="9"/>
            <color indexed="81"/>
            <rFont val="Tahoma"/>
            <family val="2"/>
          </rPr>
          <t>总评分类别 = 5 
n/a =维度不相关或不适用（请参阅K列）
0 =该维度未实现
1 =部分实现了维度，但尚未实现完全的服务承诺合规性（请参阅K列）
2 =承诺合规，即满足所有适用的五个维度</t>
        </r>
      </text>
    </comment>
    <comment ref="E14" authorId="0">
      <text>
        <r>
          <rPr>
            <b/>
            <sz val="9"/>
            <color indexed="81"/>
            <rFont val="Tahoma"/>
            <family val="2"/>
          </rPr>
          <t>B. 工作人员获取水的便利性（500米以内和/或允许工人在工作场所取水）</t>
        </r>
      </text>
    </comment>
    <comment ref="E15" authorId="0">
      <text>
        <r>
          <rPr>
            <b/>
            <sz val="9"/>
            <color indexed="81"/>
            <rFont val="Tahoma"/>
            <family val="2"/>
          </rPr>
          <t>C.方便残疾人士使用的身体饮用水设施</t>
        </r>
      </text>
    </comment>
    <comment ref="E16" authorId="0">
      <text>
        <r>
          <rPr>
            <b/>
            <sz val="9"/>
            <color indexed="81"/>
            <rFont val="Tahoma"/>
            <family val="2"/>
          </rPr>
          <t>D. 免费的饮用水</t>
        </r>
      </text>
    </comment>
    <comment ref="E17" authorId="0">
      <text>
        <r>
          <rPr>
            <b/>
            <sz val="9"/>
            <color indexed="81"/>
            <rFont val="Tahoma"/>
            <family val="2"/>
          </rPr>
          <t>E. 工作人员在工作时间内可随时获得饮用水</t>
        </r>
      </text>
    </comment>
    <comment ref="E19" authorId="0">
      <text>
        <r>
          <rPr>
            <b/>
            <sz val="9"/>
            <color indexed="81"/>
            <rFont val="Tahoma"/>
            <family val="2"/>
          </rPr>
          <t>A.饮用水来自改善的饮用水源</t>
        </r>
      </text>
    </comment>
    <comment ref="G19" authorId="0">
      <text>
        <r>
          <rPr>
            <b/>
            <sz val="9"/>
            <color indexed="81"/>
            <rFont val="Tahoma"/>
            <family val="2"/>
          </rPr>
          <t>总评分类别 = 5 
n/a =维度不相关或不适用（请参阅K列）
0 =未实现尺寸
1 = 部分实施了该维度，但尚未实现全部的服务承诺合规性（请参阅K列）
2 =承诺合规，即满足所有五个适用维度</t>
        </r>
      </text>
    </comment>
    <comment ref="E20" authorId="0">
      <text>
        <r>
          <rPr>
            <sz val="9"/>
            <color indexed="81"/>
            <rFont val="Tahoma"/>
            <family val="2"/>
          </rPr>
          <t xml:space="preserve">B.已知饮用水水源符合政府质量标准（如果原水水源不符合标准，则应在处理之前将其处理，然后再由工人使用）
</t>
        </r>
      </text>
    </comment>
    <comment ref="E21" authorId="0">
      <text>
        <r>
          <rPr>
            <b/>
            <sz val="9"/>
            <color indexed="81"/>
            <rFont val="Tahoma"/>
            <family val="2"/>
          </rPr>
          <t>C.工人可以接受饮用水的味道</t>
        </r>
      </text>
    </comment>
    <comment ref="E22" authorId="0">
      <text>
        <r>
          <rPr>
            <b/>
            <sz val="9"/>
            <color indexed="81"/>
            <rFont val="Tahoma"/>
            <family val="2"/>
          </rPr>
          <t>D.有安全的饮用水分配方法（干净的水池/容器）</t>
        </r>
      </text>
    </comment>
    <comment ref="E23" authorId="0">
      <text>
        <r>
          <rPr>
            <b/>
            <sz val="9"/>
            <color indexed="81"/>
            <rFont val="Tahoma"/>
            <family val="2"/>
          </rPr>
          <t>E.以避免污染水的方式（例如干净的杯子）从储存容器/水源中取水</t>
        </r>
      </text>
    </comment>
    <comment ref="E25" authorId="0">
      <text>
        <r>
          <rPr>
            <b/>
            <sz val="9"/>
            <color indexed="81"/>
            <rFont val="Tahoma"/>
            <family val="2"/>
          </rPr>
          <t>不适用=尺寸不相关或不适用（请参阅K栏）
0 =未实现尺寸
1 =部分实施了维度，但尚未实现全部的服务承诺合规性（请参阅K列）
2 =服务承诺合规，即设施内的所有饮水机，饮水机和其他储水容器/水源都放置在适当的清洁区域，如果大量使用至少每两个月一次（或频率增加）进行清洁，充电和消毒）</t>
        </r>
      </text>
    </comment>
    <comment ref="E26" authorId="0">
      <text>
        <r>
          <rPr>
            <b/>
            <sz val="9"/>
            <color indexed="81"/>
            <rFont val="Tahoma"/>
            <family val="2"/>
          </rPr>
          <t>A.设施内提供的饮用水由经过适当培训的人员定期进行测试</t>
        </r>
      </text>
    </comment>
    <comment ref="G26" authorId="0">
      <text>
        <r>
          <rPr>
            <b/>
            <sz val="9"/>
            <color indexed="81"/>
            <rFont val="Tahoma"/>
            <family val="2"/>
          </rPr>
          <t>总评分类别 = 3
n / a = 该维度不相关或不适用（请参阅K列）
0 =未实现尺寸
1 =部分实现维度，但尚未实现全部承诺承诺（请参阅K列）
2 =承诺合规，即所有适用的三个维度均已满足</t>
        </r>
      </text>
    </comment>
    <comment ref="E27" authorId="0">
      <text>
        <r>
          <rPr>
            <b/>
            <sz val="9"/>
            <color indexed="81"/>
            <rFont val="Tahoma"/>
            <family val="2"/>
          </rPr>
          <t>B.当环境条件变化或发生水传播疾病时进行饮用水测试（需要定期对工作人员进行水测试培训）</t>
        </r>
      </text>
    </comment>
    <comment ref="E28" authorId="0">
      <text>
        <r>
          <rPr>
            <b/>
            <sz val="9"/>
            <color indexed="81"/>
            <rFont val="Tahoma"/>
            <family val="2"/>
          </rPr>
          <t>C.如果饮用水水质测试表明水不符合标准，则会采取缓解措施，包括通知工人</t>
        </r>
      </text>
    </comment>
    <comment ref="E30" authorId="0">
      <text>
        <r>
          <rPr>
            <b/>
            <sz val="9"/>
            <color indexed="81"/>
            <rFont val="Tahoma"/>
            <family val="2"/>
          </rPr>
          <t>A.制定了适当的规定，对于在公司直接控制下的所有供水系统进行定期清洁，每年至少进行2至4次（注意：如果提供残留消毒，则不是强制性清洁，因此不适用）</t>
        </r>
      </text>
    </comment>
    <comment ref="G30" authorId="0">
      <text>
        <r>
          <rPr>
            <b/>
            <sz val="9"/>
            <color indexed="81"/>
            <rFont val="Tahoma"/>
            <family val="2"/>
          </rPr>
          <t>总评分类别 = 3
n/a =维度不相关或不适用（请参阅K列）
0 =未实现尺寸
1 =部分实现了维度，但尚未实现全部的服务承诺合规性（请参阅K列）
2 =服务承诺合规，即所有适用的三个维度均已满足</t>
        </r>
      </text>
    </comment>
    <comment ref="E31" authorId="0">
      <text>
        <r>
          <rPr>
            <b/>
            <sz val="9"/>
            <color indexed="81"/>
            <rFont val="Tahoma"/>
            <family val="2"/>
          </rPr>
          <t>B.为公司的直接控制下的所有供水设施和排水系统进行了常规检查，维护和修理（至少每年一次，对供水系统进行了定期检查）</t>
        </r>
      </text>
    </comment>
    <comment ref="E32" authorId="0">
      <text>
        <r>
          <rPr>
            <b/>
            <sz val="9"/>
            <color indexed="81"/>
            <rFont val="Tahoma"/>
            <family val="2"/>
          </rPr>
          <t>C.节水技术被部署在设施和其他相关工作区域内，以节约操作人员和工人的用水。</t>
        </r>
      </text>
    </comment>
    <comment ref="E34" authorId="0">
      <text>
        <r>
          <rPr>
            <b/>
            <sz val="9"/>
            <color indexed="81"/>
            <rFont val="Tahoma"/>
            <family val="2"/>
          </rPr>
          <t>n / a =维度不相关或不适用（请参阅K列）
0 =未实现该维度
1 =部分实施了维度，但尚未实现全部的服务承诺合规性（请参阅K列）
2 = 承诺合规，即，如果工作场所提供托儿服务，食堂/厨房的食物或医疗机构（卫生诊所），这些设施还将提供充足且安全的饮用水</t>
        </r>
      </text>
    </comment>
    <comment ref="E36" authorId="0">
      <text>
        <r>
          <rPr>
            <b/>
            <sz val="9"/>
            <color indexed="81"/>
            <rFont val="Tahoma"/>
            <family val="2"/>
          </rPr>
          <t>A: 所有员工，无论工作地点在哪里，都至少可以使用“改良型”的卫生间设施，从而使卫生设施安全便捷（例如，至少要提供冲水或倒水的马桶，化粪池， 坑式厕所，通风改进的坑式厕所）</t>
        </r>
      </text>
    </comment>
    <comment ref="G36" authorId="0">
      <text>
        <r>
          <rPr>
            <b/>
            <sz val="9"/>
            <color indexed="81"/>
            <rFont val="Tahoma"/>
            <family val="2"/>
          </rPr>
          <t>总评分类别 = 7 
n/a = 该维度不相关或不适用（请参阅K列）
0 =未实现维度
1 =部分实施了维度，但尚未实现全部的服务承诺合规性（请参阅K列）
2 = 承诺合规，即满足所有适用的七个维度</t>
        </r>
      </text>
    </comment>
    <comment ref="E37" authorId="0">
      <text>
        <r>
          <rPr>
            <b/>
            <sz val="9"/>
            <color indexed="81"/>
            <rFont val="Tahoma"/>
            <family val="2"/>
          </rPr>
          <t>B.每45名男性工人至少要配备2个洗手间坑位和2个小便池设施</t>
        </r>
      </text>
    </comment>
    <comment ref="E38" authorId="0">
      <text>
        <r>
          <rPr>
            <b/>
            <sz val="9"/>
            <color indexed="81"/>
            <rFont val="Tahoma"/>
            <family val="2"/>
          </rPr>
          <t>C.设施内每50名女性至少提供4个洗手间坑位</t>
        </r>
      </text>
    </comment>
    <comment ref="E39" authorId="0">
      <text>
        <r>
          <rPr>
            <b/>
            <sz val="9"/>
            <color indexed="81"/>
            <rFont val="Tahoma"/>
            <family val="2"/>
          </rPr>
          <t>D.洗手间的设计符合当地习俗，宗教和社会传统</t>
        </r>
      </text>
    </comment>
    <comment ref="E40" authorId="0">
      <text>
        <r>
          <rPr>
            <b/>
            <sz val="9"/>
            <color indexed="81"/>
            <rFont val="Tahoma"/>
            <family val="2"/>
          </rPr>
          <t>E.行动不便的工人可以使用的设施，例如 残疾人和老年工人</t>
        </r>
      </text>
    </comment>
    <comment ref="E41" authorId="0">
      <text>
        <r>
          <rPr>
            <b/>
            <sz val="9"/>
            <color indexed="81"/>
            <rFont val="Tahoma"/>
            <family val="2"/>
          </rPr>
          <t>F.如果有的话，向农业，田间和矿山工人提供洗手间设施</t>
        </r>
      </text>
    </comment>
    <comment ref="E42" authorId="0">
      <text>
        <r>
          <rPr>
            <b/>
            <sz val="9"/>
            <color indexed="81"/>
            <rFont val="Tahoma"/>
            <family val="2"/>
          </rPr>
          <t>G.厕所内有通风装置以去除异味</t>
        </r>
      </text>
    </comment>
    <comment ref="E44" authorId="0">
      <text>
        <r>
          <rPr>
            <b/>
            <sz val="9"/>
            <color indexed="81"/>
            <rFont val="Tahoma"/>
            <family val="2"/>
          </rPr>
          <t>A.在公司直接控制下的所有洗手盆，水槽，淋浴，厕所设施均配有适当的排水和处理系统，以防止在直接和广泛的环境中受到污染，即废水被输送到市政下水道和/或者在公司内部的污水处理设施内进行预处理。</t>
        </r>
      </text>
    </comment>
    <comment ref="G44" authorId="0">
      <text>
        <r>
          <rPr>
            <b/>
            <sz val="9"/>
            <color indexed="81"/>
            <rFont val="Tahoma"/>
            <family val="2"/>
          </rPr>
          <t>总评分类别 = 2
n/a = 维度不相关或不适用（请参阅K列）
0 =未实现该维度
1 =部分实施了维度，但尚未实现全部的服务承诺合规性（请参阅K列）
2 =承诺合规，即满足所有适用的两个维度</t>
        </r>
      </text>
    </comment>
    <comment ref="E45" authorId="0">
      <text>
        <r>
          <rPr>
            <b/>
            <sz val="9"/>
            <color indexed="81"/>
            <rFont val="Tahoma"/>
            <family val="2"/>
          </rPr>
          <t>B.所有粪便都得到安全处理，即在将其排入环境之前进行了预处理或输送到市政下水道系统。</t>
        </r>
      </text>
    </comment>
    <comment ref="E47" authorId="0">
      <text>
        <r>
          <rPr>
            <b/>
            <sz val="9"/>
            <color indexed="81"/>
            <rFont val="Tahoma"/>
            <family val="2"/>
          </rPr>
          <t>n/a =尺寸不相关或不适用（请参阅K栏）
0 =未实现该维度
1 =部分实施了维度，但尚未实现全部的承诺合规（请参阅K列）
2 =承诺合规，即在公司直接控制下设计和建造的厕所/小便池设施可确保出于安全目的提供充足的照明（每平方米200流明-勒克斯），并且门可上锁</t>
        </r>
      </text>
    </comment>
    <comment ref="E48" authorId="0">
      <text>
        <r>
          <rPr>
            <b/>
            <sz val="9"/>
            <color indexed="81"/>
            <rFont val="Tahoma"/>
            <family val="2"/>
          </rPr>
          <t>A.规定每天至少清洁一次在公司直接控制下的所有厕所设施</t>
        </r>
      </text>
    </comment>
    <comment ref="G48" authorId="0">
      <text>
        <r>
          <rPr>
            <sz val="9"/>
            <color indexed="81"/>
            <rFont val="Tahoma"/>
            <family val="2"/>
          </rPr>
          <t xml:space="preserve">总评分类别 = 4
n/a = 该维度不相关或不适用（请参阅K列）
0 =未实现该维度
1 =部分实施了维度，但尚未实现全部的服务承诺合规性（请参阅K列）
2 =服务承诺合规，即满足所有适用的四个维度
</t>
        </r>
      </text>
    </comment>
    <comment ref="E49" authorId="0">
      <text>
        <r>
          <rPr>
            <b/>
            <sz val="9"/>
            <color indexed="81"/>
            <rFont val="Tahoma"/>
            <family val="2"/>
          </rPr>
          <t>B.清洁包括在公司直接控制下对所有卫生设施进行消毒，并且至少每周进行一次。</t>
        </r>
      </text>
    </comment>
    <comment ref="E50" authorId="0">
      <text>
        <r>
          <rPr>
            <b/>
            <sz val="9"/>
            <color indexed="81"/>
            <rFont val="Tahoma"/>
            <family val="2"/>
          </rPr>
          <t>C.制定了适当的规定，至少在每月对公司直接控制下对厕所设施进行检查，维护和修理，如果员工报告有问题，则应更频繁地进行维护和修理。</t>
        </r>
      </text>
    </comment>
    <comment ref="E51" authorId="0">
      <text>
        <r>
          <rPr>
            <b/>
            <sz val="9"/>
            <color indexed="81"/>
            <rFont val="Tahoma"/>
            <family val="2"/>
          </rPr>
          <t>D.工作人人有合适的系统或方式报告与厕所设施有关的清洁和/或维护问题。</t>
        </r>
      </text>
    </comment>
    <comment ref="E53" authorId="0">
      <text>
        <r>
          <rPr>
            <b/>
            <sz val="9"/>
            <color indexed="81"/>
            <rFont val="Tahoma"/>
            <family val="2"/>
          </rPr>
          <t>A.在女性洗手间设施中提供了适当的规定，用于安全处理垃圾容器中的卫生产品，该垃圾容器内衬塑料，蜡纸或其他适当的袋子</t>
        </r>
      </text>
    </comment>
    <comment ref="G53" authorId="0">
      <text>
        <r>
          <rPr>
            <b/>
            <sz val="9"/>
            <color indexed="81"/>
            <rFont val="Tahoma"/>
            <family val="2"/>
          </rPr>
          <t>总评分类别 = 2 
n/a = 该维度不相关或不适用（请参阅K列）
0 =未实现该维度
1 =部分实施了维度，但尚未实现全部的服务承诺合规性（请参阅K列）
2 =承诺合规，即满足所有适用的两个维度</t>
        </r>
      </text>
    </comment>
    <comment ref="E54" authorId="0">
      <text>
        <r>
          <rPr>
            <b/>
            <sz val="9"/>
            <color indexed="81"/>
            <rFont val="Tahoma"/>
            <family val="2"/>
          </rPr>
          <t>B.卫生产品可在工作场所的自动售货机中购买或免费获得</t>
        </r>
      </text>
    </comment>
    <comment ref="E56" authorId="0">
      <text>
        <r>
          <rPr>
            <b/>
            <sz val="9"/>
            <color indexed="81"/>
            <rFont val="Tahoma"/>
            <family val="2"/>
          </rPr>
          <t>n / a = 该维度不相关或不适用（请参阅K列）
0 =未实现该维度
1 =部分实施了维度，但尚未实现全部的服务承诺合规性（请参阅K列）
2 =遵守服务承诺，即在工作现场提供了安全处置医疗废物的适当规定（例如：在专用袋中处置血液，尿液和其他身体分泌物；在手术室中处置手术刀，尖锐物，针头和破损的实验室玻璃杯） 标有医疗废物警告标签的特制利器容器）</t>
        </r>
      </text>
    </comment>
    <comment ref="E57" authorId="0">
      <text>
        <r>
          <rPr>
            <b/>
            <sz val="9"/>
            <color indexed="81"/>
            <rFont val="Tahoma"/>
            <family val="2"/>
          </rPr>
          <t>n/a = 该维度不相关或不适用（请参阅K栏）
0 =未实现该维度
1 =部分实施了维度，但尚未实现全部的服务承诺合规性（请参阅K列）
2 =承诺合规，即，如果工作场所提供托儿设施，食堂/厨房中的食物或医疗机构（卫生诊所），则这些设施还应具有WS3.1中概述的适当的，改善的卫生，便利设施</t>
        </r>
      </text>
    </comment>
    <comment ref="E59" authorId="0">
      <text>
        <r>
          <rPr>
            <b/>
            <sz val="9"/>
            <color indexed="81"/>
            <rFont val="Tahoma"/>
            <family val="2"/>
          </rPr>
          <t>A.洗手设施有肥皂</t>
        </r>
      </text>
    </comment>
    <comment ref="G59" authorId="0">
      <text>
        <r>
          <rPr>
            <b/>
            <sz val="9"/>
            <color indexed="81"/>
            <rFont val="Tahoma"/>
            <family val="2"/>
          </rPr>
          <t>总评分类 = 3 
n/a = 该维度不相关或不适用（请参阅K列）
0 =未实现该维度
1 =部分实施了维度，但尚未实现全部的服务承诺合规性（请参阅K列）
2 =承诺合规，即在公司直接控制下的所有洗手间和洗手间设施都有适当的规定，以确保个人卫生，包括所有三个方面均得到满足）</t>
        </r>
      </text>
    </comment>
    <comment ref="E60" authorId="0">
      <text>
        <r>
          <rPr>
            <b/>
            <sz val="9"/>
            <color indexed="81"/>
            <rFont val="Tahoma"/>
            <family val="2"/>
          </rPr>
          <t>B.洗手设施上有手和脸干燥的装置</t>
        </r>
      </text>
    </comment>
    <comment ref="E61" authorId="0">
      <text>
        <r>
          <rPr>
            <b/>
            <sz val="9"/>
            <color indexed="81"/>
            <rFont val="Tahoma"/>
            <family val="2"/>
          </rPr>
          <t>C.洗手设施可提供符合洗手标准的水（如果使用非饮用水进行洗涤，则在使用时应明确告知）</t>
        </r>
      </text>
    </comment>
    <comment ref="E63" authorId="0">
      <text>
        <r>
          <rPr>
            <b/>
            <sz val="9"/>
            <color indexed="81"/>
            <rFont val="Tahoma"/>
            <family val="2"/>
          </rPr>
          <t>A.公布了洗手的关键时间（时间包括：在准备食物，进食之前和使用厕所后，与体液接触以及与任何潜在的污染物接触后）。</t>
        </r>
      </text>
    </comment>
    <comment ref="G63" authorId="0">
      <text>
        <r>
          <rPr>
            <b/>
            <sz val="9"/>
            <color indexed="81"/>
            <rFont val="Tahoma"/>
            <family val="2"/>
          </rPr>
          <t>总评分类别 = 3
n/a = 该维度不相关或不适用（请参阅K列）
0 =未实现该维度
1 =部分实施了维度，但尚未实现全部的服务承诺合规性（请参阅K列）
2 =设施内，特别是在厕所设施和就餐/烹饪区，已达到服务承诺合规性，即包括关键时间和技巧在内的适当洗手行为的标牌，这三个适用尺寸均得到满足</t>
        </r>
      </text>
    </comment>
    <comment ref="E64" authorId="0">
      <text>
        <r>
          <rPr>
            <b/>
            <sz val="9"/>
            <color indexed="81"/>
            <rFont val="Tahoma"/>
            <family val="2"/>
          </rPr>
          <t>B.洗手技术张贴在洗手设施上，包括使用水和肥皂或灰烬，洗手，双手至少擦三下，并进行卫生清洁-通过风干或使用干净的布/纸。</t>
        </r>
      </text>
    </comment>
    <comment ref="E65" authorId="0">
      <text>
        <r>
          <rPr>
            <b/>
            <sz val="9"/>
            <color indexed="81"/>
            <rFont val="Tahoma"/>
            <family val="2"/>
          </rPr>
          <t>C.对暴露在有害物质下的工人提供应如何清洁的信息。</t>
        </r>
      </text>
    </comment>
    <comment ref="E67" authorId="0">
      <text>
        <r>
          <rPr>
            <b/>
            <sz val="9"/>
            <color indexed="81"/>
            <rFont val="Tahoma"/>
            <family val="2"/>
          </rPr>
          <t>答：在同一轮班中，为每10名不同性别的雇员提供一个淋浴间</t>
        </r>
      </text>
    </comment>
    <comment ref="G67" authorId="0">
      <text>
        <r>
          <rPr>
            <b/>
            <sz val="9"/>
            <color indexed="81"/>
            <rFont val="Tahoma"/>
            <family val="2"/>
          </rPr>
          <t xml:space="preserve">总评分类别 = 4
n/a = 该维度不相关或不适用（请参阅K列）
0 = 未实现该维度
1 =部分实施了维度，但尚未实现全部的服务承诺合规性（请参阅K列）
2 = 承诺合规，即在必要时，向暴露于有害物质和/或肮脏工作环境的工人提供工作场所的淋浴和沐浴设施，并为所有四个适用尺寸配备适当的设备。 </t>
        </r>
      </text>
    </comment>
    <comment ref="E68" authorId="0">
      <text>
        <r>
          <rPr>
            <b/>
            <sz val="9"/>
            <color indexed="81"/>
            <rFont val="Tahoma"/>
            <family val="2"/>
          </rPr>
          <t>B.提供沐浴露或其他适当的清洁剂，</t>
        </r>
      </text>
    </comment>
    <comment ref="E69" authorId="0">
      <text>
        <r>
          <rPr>
            <b/>
            <sz val="9"/>
            <color indexed="81"/>
            <rFont val="Tahoma"/>
            <family val="2"/>
          </rPr>
          <t>C.淋浴间的热水和冷水通入共同的排水管，</t>
        </r>
      </text>
    </comment>
    <comment ref="E70" authorId="0">
      <text>
        <r>
          <rPr>
            <b/>
            <sz val="9"/>
            <color indexed="81"/>
            <rFont val="Tahoma"/>
            <family val="2"/>
          </rPr>
          <t>D.使用淋浴的员工将获得单独的干净毛巾。</t>
        </r>
      </text>
    </comment>
    <comment ref="E72" authorId="0">
      <text>
        <r>
          <rPr>
            <b/>
            <sz val="9"/>
            <color indexed="81"/>
            <rFont val="Tahoma"/>
            <family val="2"/>
          </rPr>
          <t>A.向所有新员工提供卫生培训；</t>
        </r>
      </text>
    </comment>
    <comment ref="G72" authorId="0">
      <text>
        <r>
          <rPr>
            <b/>
            <sz val="9"/>
            <color indexed="81"/>
            <rFont val="Tahoma"/>
            <family val="2"/>
          </rPr>
          <t>总评分类别 = 2
n/a = 该维度不相关或不适用（请参阅K列）
0 =未实现该维度
1 =部分实施了维度，但尚未实现全部的服务承诺合规性（请参阅K列）
2 =承诺合规，即在所示的两次均对所有工人进行了定期的培训并建立了相关意识。 （有关涵盖的主题，请参阅M列）</t>
        </r>
      </text>
    </comment>
    <comment ref="E73" authorId="0">
      <text>
        <r>
          <rPr>
            <b/>
            <sz val="9"/>
            <color indexed="81"/>
            <rFont val="Tahoma"/>
            <family val="2"/>
          </rPr>
          <t>B.针对所有工人的年度进修课程，特别关注与食物制备有关的员工。</t>
        </r>
      </text>
    </comment>
    <comment ref="E75" authorId="0">
      <text>
        <r>
          <rPr>
            <b/>
            <sz val="9"/>
            <color indexed="81"/>
            <rFont val="Tahoma"/>
            <family val="2"/>
          </rPr>
          <t>A.在公司的直接控制下，向所有参与清洁和维护洗手间/相关设施的人员提供适当的个人防护设备，例如手套和防滑橡胶底鞋；</t>
        </r>
      </text>
    </comment>
    <comment ref="G75" authorId="0">
      <text>
        <r>
          <rPr>
            <b/>
            <sz val="9"/>
            <color indexed="81"/>
            <rFont val="Tahoma"/>
            <family val="2"/>
          </rPr>
          <t>总评分类别 = 3
n/a = 该维度不相关或不适用（请参阅K列）
0 =未实现该维度
1 =部分实施了维度，但尚未实现全部的服务承诺合规性（请参阅K列）
2 =承诺合规，即所有适用的三个维度均得到满足</t>
        </r>
      </text>
    </comment>
    <comment ref="E76" authorId="0">
      <text>
        <r>
          <rPr>
            <b/>
            <sz val="9"/>
            <color indexed="81"/>
            <rFont val="Tahoma"/>
            <family val="2"/>
          </rPr>
          <t>B.参与清洁和维护设施的工人应穿戴个人防护设备，并且在清洁小便池，马桶，淋浴器，洗手盆，镜子和其他相关设施时始终要穿戴该防护设备。</t>
        </r>
      </text>
    </comment>
    <comment ref="E77" authorId="0">
      <text>
        <r>
          <rPr>
            <b/>
            <sz val="9"/>
            <color indexed="81"/>
            <rFont val="Tahoma"/>
            <family val="2"/>
          </rPr>
          <t>C.在工作场所采用了管理二手个人防护设备的方法，以避免工人的家庭/社区接触。</t>
        </r>
      </text>
    </comment>
    <comment ref="E79" authorId="0">
      <text>
        <r>
          <rPr>
            <b/>
            <sz val="9"/>
            <color indexed="81"/>
            <rFont val="Tahoma"/>
            <family val="2"/>
          </rPr>
          <t>A.清洁人员接受了有关正确的清洁技术/标准以及对WASH设施中所有清洁材料的正确使用方面的培训，且</t>
        </r>
      </text>
    </comment>
    <comment ref="G79" authorId="0">
      <text>
        <r>
          <rPr>
            <b/>
            <sz val="9"/>
            <color indexed="81"/>
            <rFont val="Tahoma"/>
            <family val="2"/>
          </rPr>
          <t>所有要打分类别 = 2
n/a = 该维度不相关或不适用（请参阅K列）
0 =未实现维度
1 =部分实施了维度，但尚未实现全部的服务承诺合规性（请参阅K列）
2 =承诺合规； 即，涉及公司自身运营中的清洁和维护的人员均符合所有适用的两个维度</t>
        </r>
      </text>
    </comment>
    <comment ref="E80" authorId="0">
      <text>
        <r>
          <rPr>
            <b/>
            <sz val="9"/>
            <color indexed="81"/>
            <rFont val="Tahoma"/>
            <family val="2"/>
          </rPr>
          <t>B.雇主确保工人和相关承包商遵循与每个WASH设施清洁产品相关的特定说明</t>
        </r>
      </text>
    </comment>
    <comment ref="E82" authorId="0">
      <text>
        <r>
          <rPr>
            <b/>
            <sz val="9"/>
            <color indexed="81"/>
            <rFont val="Tahoma"/>
            <family val="2"/>
          </rPr>
          <t>A. WASH清洁设备应存放在符合清洁用品包装准则的适当条件下</t>
        </r>
      </text>
    </comment>
    <comment ref="G82" authorId="0">
      <text>
        <r>
          <rPr>
            <b/>
            <sz val="9"/>
            <color indexed="81"/>
            <rFont val="Tahoma"/>
            <family val="2"/>
          </rPr>
          <t>所有需要打分类别 = 3
n/a = 该维度不相关或不适用（请参阅K列）
0 =未实现该维度
1 =部分实施了维度，但尚未实现全部的服务承诺合规性（请参阅K列）
2 =承诺合规，即清洁设备和材料符合所有三个适用维度。</t>
        </r>
      </text>
    </comment>
    <comment ref="E83" authorId="0">
      <text>
        <r>
          <rPr>
            <b/>
            <sz val="9"/>
            <color indexed="81"/>
            <rFont val="Tahoma"/>
            <family val="2"/>
          </rPr>
          <t>B. WASH清洁设备存放在专用于此目的的地方（自己操作）</t>
        </r>
      </text>
    </comment>
    <comment ref="E84" authorId="0">
      <text>
        <r>
          <rPr>
            <b/>
            <sz val="9"/>
            <color indexed="81"/>
            <rFont val="Tahoma"/>
            <family val="2"/>
          </rPr>
          <t>C.工厂在公共区域外设有专用的WASH清洁产品存储区域</t>
        </r>
      </text>
    </comment>
    <comment ref="E86" authorId="0">
      <text>
        <r>
          <rPr>
            <b/>
            <sz val="9"/>
            <color indexed="81"/>
            <rFont val="Tahoma"/>
            <family val="2"/>
          </rPr>
          <t>n / a =该维度不相关或不适用（请参阅K列）
0 =未实现该维度
1 =部分实施了该维度，但尚未实现全部的服务承诺合规性（请参阅K列）
2 =  承诺合规，即在工作场所受公司直接控制的地方，并与地方和国家公共卫生机构合作，实施对工作人员中与WASH相关疾病的监测和报告。
（该指标对于从事食品和饮料处理的人员或医务人员特别重要。）</t>
        </r>
      </text>
    </comment>
    <comment ref="E88" authorId="0">
      <text>
        <r>
          <rPr>
            <b/>
            <sz val="9"/>
            <color indexed="81"/>
            <rFont val="Tahoma"/>
            <family val="2"/>
          </rPr>
          <t>针对水的政策</t>
        </r>
      </text>
    </comment>
    <comment ref="G88" authorId="0">
      <text>
        <r>
          <rPr>
            <b/>
            <sz val="9"/>
            <color indexed="81"/>
            <rFont val="Tahoma"/>
            <family val="2"/>
          </rPr>
          <t>总评分类别 = 3
n/a = 该维度不相关或不适用（请参阅K列）
0 =未实现该维度
1 =部分实施了维度，但尚未实现全部的服务承诺合规性（请参阅K列）
2 =服务承诺合规性，即针对所有三个适用维度编写的政策</t>
        </r>
      </text>
    </comment>
    <comment ref="E89" authorId="0">
      <text>
        <r>
          <rPr>
            <b/>
            <sz val="9"/>
            <color indexed="81"/>
            <rFont val="Tahoma"/>
            <family val="2"/>
          </rPr>
          <t>针对清洁问题的政策</t>
        </r>
      </text>
    </comment>
    <comment ref="E90" authorId="0">
      <text>
        <r>
          <rPr>
            <b/>
            <sz val="9"/>
            <color indexed="81"/>
            <rFont val="Tahoma"/>
            <family val="2"/>
          </rPr>
          <t>针对卫生问题的政策</t>
        </r>
      </text>
    </comment>
    <comment ref="E92" authorId="0">
      <text>
        <r>
          <rPr>
            <b/>
            <sz val="9"/>
            <color indexed="81"/>
            <rFont val="Tahoma"/>
            <family val="2"/>
          </rPr>
          <t>促进供应商对水的政策实施/监控</t>
        </r>
      </text>
    </comment>
    <comment ref="G92" authorId="0">
      <text>
        <r>
          <rPr>
            <b/>
            <sz val="9"/>
            <color indexed="81"/>
            <rFont val="Tahoma"/>
            <family val="2"/>
          </rPr>
          <t>总评分类别 = 3
n/a = 该维度不相关或不适用（请参阅K列）
0 =未实现该维度
1 =部分实施了维度，但尚未实现全部的服务承诺合规性（请参阅K列）
2 = 承诺合规，即促进供应商对所有三个适用维度的政策实施和监控</t>
        </r>
      </text>
    </comment>
    <comment ref="E93" authorId="0">
      <text>
        <r>
          <rPr>
            <b/>
            <sz val="9"/>
            <color indexed="81"/>
            <rFont val="Tahoma"/>
            <family val="2"/>
          </rPr>
          <t>促进供应商对清洁设施的政策实施/监控</t>
        </r>
      </text>
    </comment>
    <comment ref="E94" authorId="0">
      <text>
        <r>
          <rPr>
            <sz val="9"/>
            <color indexed="81"/>
            <rFont val="Tahoma"/>
            <family val="2"/>
          </rPr>
          <t xml:space="preserve">促进供应商对卫生设施的政策实施/监控
</t>
        </r>
      </text>
    </comment>
    <comment ref="E97" authorId="0">
      <text>
        <r>
          <rPr>
            <b/>
            <sz val="9"/>
            <color indexed="81"/>
            <rFont val="Tahoma"/>
            <family val="2"/>
          </rPr>
          <t>A.级别1- 二手数据。 企业了解其工作场所工人和/或周围社区的知识，在该社区中，他们的工人可以通过不超过2年的二手数据实时访问WASH。</t>
        </r>
      </text>
    </comment>
    <comment ref="G97" authorId="0">
      <text>
        <r>
          <rPr>
            <b/>
            <sz val="9"/>
            <color indexed="81"/>
            <rFont val="Tahoma"/>
            <family val="2"/>
          </rPr>
          <t>总评分类别 = 3
n/a = 该维度不相关或不适用（请参阅K列）
0 =未实现该维度（请参阅K列）
1 = 承诺合规，即公司已完成至少一个维度的“评估级别”。</t>
        </r>
      </text>
    </comment>
    <comment ref="E98" authorId="0">
      <text>
        <r>
          <rPr>
            <b/>
            <sz val="9"/>
            <color indexed="81"/>
            <rFont val="Tahoma"/>
            <family val="2"/>
          </rPr>
          <t>B. 2级-来自政府或组织的数据。 企业已直接从本地资源（例如政府，非政府组织等）访问并收集了有关社区访问权限的工人/工作场所的信息。</t>
        </r>
      </text>
    </comment>
    <comment ref="E99" authorId="0">
      <text>
        <r>
          <rPr>
            <b/>
            <sz val="9"/>
            <color indexed="81"/>
            <rFont val="Tahoma"/>
            <family val="2"/>
          </rPr>
          <t>C. 3级-主要数据。 企业已对工人和/或当地工作场所社区进行了家庭调查，以评估工人的住所和/或社区对WASH的访问权限以及当前的做法，例如 通过使用WASH4工作指标指南（链接），有关家庭调查的水，环境卫生和个人卫生的核心问题（JMP，2018）或其他类似资源。）</t>
        </r>
      </text>
    </comment>
    <comment ref="E101" authorId="0">
      <text>
        <r>
          <rPr>
            <b/>
            <sz val="9"/>
            <color indexed="81"/>
            <rFont val="Tahoma"/>
            <family val="2"/>
          </rPr>
          <t>答：公司制定了一项行动计划，以解决在评估工人和/或周围社区WASH条件时发现的问题</t>
        </r>
      </text>
    </comment>
    <comment ref="G101" authorId="0">
      <text>
        <r>
          <rPr>
            <b/>
            <sz val="9"/>
            <color indexed="81"/>
            <rFont val="Tahoma"/>
            <family val="2"/>
          </rPr>
          <t>总评分类别 = 3
n/a = 该维度不相关或不适用（请参阅K列）
0 =未实现该维度
1 =部分实施了维度，但尚未实现全部的服务承诺合规性（请参阅K列）
 2 = 承诺合规，即所有三个适用尺寸均已实施</t>
        </r>
      </text>
    </comment>
    <comment ref="E102" authorId="0">
      <text>
        <r>
          <rPr>
            <b/>
            <sz val="9"/>
            <color indexed="81"/>
            <rFont val="Tahoma"/>
            <family val="2"/>
          </rPr>
          <t>B.公司正在执行其社区WASH行动计划</t>
        </r>
      </text>
    </comment>
    <comment ref="E103" authorId="0">
      <text>
        <r>
          <rPr>
            <b/>
            <sz val="9"/>
            <color indexed="81"/>
            <rFont val="Tahoma"/>
            <family val="2"/>
          </rPr>
          <t>C.公司有一个系统来监视其WASH实施工作</t>
        </r>
      </text>
    </comment>
    <comment ref="E105" authorId="0">
      <text>
        <r>
          <rPr>
            <b/>
            <sz val="9"/>
            <color indexed="81"/>
            <rFont val="Tahoma"/>
            <family val="2"/>
          </rPr>
          <t>答：公司已经进行了评估，以评估其工作场所的WASH做法对当地环境的影响</t>
        </r>
      </text>
    </comment>
    <comment ref="G105" authorId="0">
      <text>
        <r>
          <rPr>
            <b/>
            <sz val="9"/>
            <color indexed="81"/>
            <rFont val="Tahoma"/>
            <family val="2"/>
          </rPr>
          <t>总评分类别 = 3
n/a = 该维度不相关或不适用（请参阅K列）
0 = 未实现该维度
1 =部分实施了维度，但尚未实现全部的服务承诺合规性（请参阅K列）
2 = 承诺合规，即所有三个适用维度均已实施</t>
        </r>
      </text>
    </comment>
    <comment ref="E106" authorId="0">
      <text>
        <r>
          <rPr>
            <b/>
            <sz val="9"/>
            <color indexed="81"/>
            <rFont val="Tahoma"/>
            <family val="2"/>
          </rPr>
          <t>B.公司已制定计划以解决已识别的风险，以减少其WASH做法对周围社区环境的影响</t>
        </r>
      </text>
    </comment>
    <comment ref="E107" authorId="0">
      <text>
        <r>
          <rPr>
            <b/>
            <sz val="9"/>
            <color indexed="81"/>
            <rFont val="Tahoma"/>
            <family val="2"/>
          </rPr>
          <t>C.公司有一个系统来监视这些相关的实施工作。</t>
        </r>
      </text>
    </comment>
  </commentList>
</comments>
</file>

<file path=xl/sharedStrings.xml><?xml version="1.0" encoding="utf-8"?>
<sst xmlns="http://schemas.openxmlformats.org/spreadsheetml/2006/main" count="283" uniqueCount="247">
  <si>
    <t xml:space="preserve">Self-Assessment Tool for Evaluating Access to Water, Sanitation and Hygiene (WASH) at the Workplace </t>
  </si>
  <si>
    <t>Current State (0-2)</t>
  </si>
  <si>
    <t xml:space="preserve">Pledge Compliance </t>
  </si>
  <si>
    <t>Gap Analysis</t>
  </si>
  <si>
    <t>GE1</t>
  </si>
  <si>
    <t>General</t>
  </si>
  <si>
    <t>GE1.1</t>
  </si>
  <si>
    <t>GE1.2</t>
  </si>
  <si>
    <t>GE1.3</t>
  </si>
  <si>
    <t>WWS2</t>
  </si>
  <si>
    <t>WWS2.1</t>
  </si>
  <si>
    <t>WWS2.2</t>
  </si>
  <si>
    <t>WWS2.3</t>
  </si>
  <si>
    <t>WWS2.5</t>
  </si>
  <si>
    <t>WWS2.6</t>
  </si>
  <si>
    <t>WS3</t>
  </si>
  <si>
    <t>WS3.1</t>
  </si>
  <si>
    <t>WS3.2</t>
  </si>
  <si>
    <t>WS3.3</t>
  </si>
  <si>
    <t>WS3.4</t>
  </si>
  <si>
    <t>WS3.5</t>
  </si>
  <si>
    <t>WS3.6</t>
  </si>
  <si>
    <t>WS3.7</t>
  </si>
  <si>
    <t>WH4</t>
  </si>
  <si>
    <t>Workplace Hygiene</t>
  </si>
  <si>
    <t>WH4.1</t>
  </si>
  <si>
    <t>WH4.2</t>
  </si>
  <si>
    <t>WH4.3</t>
  </si>
  <si>
    <t>WH4.4</t>
  </si>
  <si>
    <t>WH4.5</t>
  </si>
  <si>
    <t>WH4.6</t>
  </si>
  <si>
    <t>WH4.7</t>
  </si>
  <si>
    <t>WH4.8</t>
  </si>
  <si>
    <t>Implementation Assessment Scale</t>
  </si>
  <si>
    <t>Score</t>
  </si>
  <si>
    <t>Name</t>
  </si>
  <si>
    <t>Interpretation of results</t>
  </si>
  <si>
    <t>n/a</t>
  </si>
  <si>
    <t>Not applicable</t>
  </si>
  <si>
    <t xml:space="preserve">Dimension not relevant or applicable </t>
  </si>
  <si>
    <t>Provide rationale for why this dimension is not relevant and/or not applicable in column I (“Scoring Comments and Details”).</t>
  </si>
  <si>
    <t xml:space="preserve">No implementation </t>
  </si>
  <si>
    <t>Dimension to be identified as a gap;  action plan needed to address this gap.</t>
  </si>
  <si>
    <t xml:space="preserve">Medium Implementation </t>
  </si>
  <si>
    <t>Dimension partially implemented but some features are missing to consider that Pledge Compliance has been achieved</t>
  </si>
  <si>
    <t>Provide explanation on what are the missing elements in column I. Missing features to be identified as gaps and action plans needed to address them.</t>
  </si>
  <si>
    <t>Full Implementation</t>
  </si>
  <si>
    <t xml:space="preserve">Pledge Compliance: the dimension is fully implemented </t>
  </si>
  <si>
    <t>Drop-Down List for Input Scores</t>
  </si>
  <si>
    <t xml:space="preserve"> 'n/a'</t>
  </si>
  <si>
    <t>GE 1.4</t>
  </si>
  <si>
    <t>GE 1.5</t>
  </si>
  <si>
    <t>WW2.4</t>
  </si>
  <si>
    <t>Y=1, N=0, N/A</t>
  </si>
  <si>
    <t>A. Drinking water is from an improved drinking-water source</t>
  </si>
  <si>
    <t>B. Drinking water source is known to meet government quality standards (if raw water source does not meet standards, it is treated before being consumed by workers)</t>
  </si>
  <si>
    <t>E. Drinking water is taken from the storage vessel/source in a way that avoids contamination of the water (e.g. clean cup)</t>
  </si>
  <si>
    <t>E. Facilities are accessible to workers with mobility challenges, e.g. the disabled and elderly workers</t>
  </si>
  <si>
    <t>A. Provisions are in place to clean all toilet facilities under direct company control at least once a day</t>
  </si>
  <si>
    <t>B. Cleaning includes disinfection of all sanitary facilities under direct company control and is carried out at least once a week.</t>
  </si>
  <si>
    <t>C. Appropriate provisions are made for the inspection, maintenance and repair of toilet facilities under direct company control at least monthly, with more frequent maintenance and repairs, if issues are reported by employees.</t>
  </si>
  <si>
    <t>Y = 1, N = 0, N/A</t>
  </si>
  <si>
    <t>A. Critical times for hand-washing are posted (times include: before food preparation, eating, and after using the toilet, contact with bodily fluids and contact with any potential contaminants).</t>
  </si>
  <si>
    <t xml:space="preserve">A. One shower is provided for every 10 employees of each gender required to shower during the same shift, </t>
  </si>
  <si>
    <t xml:space="preserve">B. Body soap or other appropriate cleansing agents are provided, </t>
  </si>
  <si>
    <t>C. Showers have hot and cold water feeding a common discharge line,</t>
  </si>
  <si>
    <t>D. Employees who use showers are provided with individual clean towels.</t>
  </si>
  <si>
    <t xml:space="preserve">B. Annual refresher courses for all workers with special attention given to employees and other staff involved in food preparation). </t>
  </si>
  <si>
    <t xml:space="preserve">A. Appropriate personal protective equipment, such as gloves and non-slip rubber soled shoes, is provided to all those involved in the cleaning and maintenance of toilet washrooms/associated facilities under direct company control; </t>
  </si>
  <si>
    <t>B. Workers involved in cleaning and maintenance facilities wear personal protective equipment and it is worn at all times when cleaning urinals, toilet bowls, showers, hand basins, mirrors, and other associated facilities</t>
  </si>
  <si>
    <t>Policy addresses water</t>
  </si>
  <si>
    <t>Policy addresses sanitation</t>
  </si>
  <si>
    <t>CW6</t>
  </si>
  <si>
    <r>
      <t xml:space="preserve">A. </t>
    </r>
    <r>
      <rPr>
        <u/>
        <sz val="10"/>
        <rFont val="Arial"/>
        <family val="2"/>
      </rPr>
      <t>Level 1 - secondary dat</t>
    </r>
    <r>
      <rPr>
        <sz val="10"/>
        <rFont val="Arial"/>
        <family val="2"/>
      </rPr>
      <t xml:space="preserve">a. Business has knowledge of their workplace workers and/or surrounding communities’ in which their workers live access to WASH through acquired secondary data that is no more than 2 years old. </t>
    </r>
  </si>
  <si>
    <r>
      <t xml:space="preserve">B. </t>
    </r>
    <r>
      <rPr>
        <u/>
        <sz val="10"/>
        <rFont val="Arial"/>
        <family val="2"/>
      </rPr>
      <t>Level 2 - data from government or organizations</t>
    </r>
    <r>
      <rPr>
        <sz val="10"/>
        <rFont val="Arial"/>
        <family val="2"/>
      </rPr>
      <t>. Business has visited and collected information directly from a local source (e.g. government, NGO, other) on their workers/workplace surrounding communities’ access to.</t>
    </r>
  </si>
  <si>
    <r>
      <t xml:space="preserve">C. </t>
    </r>
    <r>
      <rPr>
        <u/>
        <sz val="10"/>
        <rFont val="Arial"/>
        <family val="2"/>
      </rPr>
      <t>Level 3 - primary data</t>
    </r>
    <r>
      <rPr>
        <sz val="10"/>
        <rFont val="Arial"/>
        <family val="2"/>
      </rPr>
      <t>. Business has conducted worker and/or local workplace community household survey to assess worker’s homes and/or community access to WASH and current practices, e.g. through use of WASH4Work Indicator Guide (link), Core questions on water, sanitation and hygiene for household surveys (JMP, 2018) or other similar resource.)</t>
    </r>
  </si>
  <si>
    <t>CW6.1</t>
  </si>
  <si>
    <t>CW6.2</t>
  </si>
  <si>
    <t>B. Company is implementing its community WASH action plan</t>
  </si>
  <si>
    <r>
      <t>Business Score (%)</t>
    </r>
    <r>
      <rPr>
        <b/>
        <vertAlign val="superscript"/>
        <sz val="8"/>
        <color theme="0"/>
        <rFont val="Arial"/>
        <family val="2"/>
      </rPr>
      <t>1</t>
    </r>
  </si>
  <si>
    <r>
      <t>Pledge Score (%)</t>
    </r>
    <r>
      <rPr>
        <b/>
        <vertAlign val="superscript"/>
        <sz val="8"/>
        <color theme="0"/>
        <rFont val="Arial"/>
        <family val="2"/>
      </rPr>
      <t>1</t>
    </r>
  </si>
  <si>
    <t xml:space="preserve">Total </t>
  </si>
  <si>
    <t>Worksheet (Click to Navigate)</t>
  </si>
  <si>
    <t>Description</t>
  </si>
  <si>
    <t>Cover</t>
  </si>
  <si>
    <t>Cover page</t>
  </si>
  <si>
    <t>Contents</t>
  </si>
  <si>
    <t>Table of contents</t>
  </si>
  <si>
    <t>Self-Assessment</t>
  </si>
  <si>
    <t>Summary Output</t>
  </si>
  <si>
    <t>Data summary of aggregated category scoring</t>
  </si>
  <si>
    <t>Policy addresses hygiene</t>
  </si>
  <si>
    <t>CW6.3</t>
  </si>
  <si>
    <t xml:space="preserve">A. Drinking water provided within the facility is regularly tested by appropriately trained staff 
</t>
  </si>
  <si>
    <t>B. Appropriate provisions are made for the regular inspection, maintenance and repair of all water supply facilities and drainage systems under direct company control (at least annually for water supply systems)</t>
  </si>
  <si>
    <t xml:space="preserve">C. Water saving technologies are deployed within facilities and other relevant work areas to conserve water used by operations and workers. </t>
  </si>
  <si>
    <t xml:space="preserve">A. All wash basins, sinks, showers, toilet facilities under direct company control are provided with adequate drainage and disposal systems to prevent contamination in the immediate and broader environment i.e., wastewater is conveyed into a municipal sewer and/or pre-treated within the company’s own premises.
</t>
  </si>
  <si>
    <t>B. All faecal waste is safely managed, i.e., it is treated before its returned to the environment or conveyed into a municipal sewer system.</t>
  </si>
  <si>
    <t>B. Sanitary products are available at the worksite in vending machines or free of charge</t>
  </si>
  <si>
    <t xml:space="preserve">A. Appropriate provisions are provided within women’s toilet facilities for the safe disposal of sanitary products in waste containers that are properly lined with plastic, wax paper or other appropriate bags
</t>
  </si>
  <si>
    <r>
      <t xml:space="preserve">A. All employees, regardless of work location, have access to at least ‘improved’ toilet facilities with adequate superstructures to protect from elements to make sanitation safe and convenient (e.g. at a minimum provision of flush or pour-flush </t>
    </r>
    <r>
      <rPr>
        <sz val="10"/>
        <rFont val="Arial"/>
        <family val="2"/>
      </rPr>
      <t>toilet,</t>
    </r>
    <r>
      <rPr>
        <sz val="10"/>
        <color rgb="FF000000"/>
        <rFont val="Arial"/>
        <family val="2"/>
      </rPr>
      <t xml:space="preserve"> septic tank, pit latrine, ventilated improved pit-latrine)</t>
    </r>
  </si>
  <si>
    <r>
      <t>B. Minimum 2 toilet seats and 2 urinal facilities per 45 male workers are provided</t>
    </r>
    <r>
      <rPr>
        <sz val="10"/>
        <rFont val="Arial"/>
        <family val="2"/>
      </rPr>
      <t xml:space="preserve"> in facilities</t>
    </r>
  </si>
  <si>
    <r>
      <t>C. Minimum of 4 toilet seats per 50 females are provided</t>
    </r>
    <r>
      <rPr>
        <sz val="10"/>
        <rFont val="Arial"/>
        <family val="2"/>
      </rPr>
      <t xml:space="preserve"> within facilities</t>
    </r>
  </si>
  <si>
    <t>A. Company has developed an action plan to address issues identified in its assessment of workers and/or surrounding community WASH conditions</t>
  </si>
  <si>
    <t xml:space="preserve">C. Company has a system in place to monitor its’ WASH implementation efforts </t>
  </si>
  <si>
    <t xml:space="preserve">A. Company has conducted an assessment to assess the impact of their workplace WASH practices on the local environment  </t>
  </si>
  <si>
    <t xml:space="preserve">B. Company has established a plan to address identified risks to reduce impact of their WASH practices on the environment in the surrounding community  </t>
  </si>
  <si>
    <t>A. Soap is available at handwashing facilities</t>
  </si>
  <si>
    <t>C. Water at a standard acceptable for cleansing hands (if non-potable water is used for washing, it is clearly communicated at the point of use) is available at handwashing facility</t>
  </si>
  <si>
    <r>
      <t>A. Hygiene t</t>
    </r>
    <r>
      <rPr>
        <sz val="10"/>
        <rFont val="Arial"/>
        <family val="2"/>
      </rPr>
      <t>raining provided to all new employees;</t>
    </r>
  </si>
  <si>
    <t>Number of dimensions and criteria 'n/a'</t>
  </si>
  <si>
    <t xml:space="preserve">Number of n/a dimensions and criteria </t>
  </si>
  <si>
    <t xml:space="preserve">Dimension not implemented: the facility  or setting, e.g. agriculture site, does not include this dimension </t>
  </si>
  <si>
    <t>Cf. detailed  description of what each criteria means in practice in Column E and G (“Scoring Details”).</t>
  </si>
  <si>
    <r>
      <t xml:space="preserve">n/a = Dimension not relevant or applicable 
0 = Dimension not implemented 
1 = Dimension partially implemented but full Pledge Compliance not achieved yet (see Column K) 
</t>
    </r>
    <r>
      <rPr>
        <sz val="10"/>
        <color rgb="FF002060"/>
        <rFont val="Arial"/>
        <family val="2"/>
      </rPr>
      <t>2 = Pledge Compliance, i.e., monitoring mechanisms are in place to monitor compliance and functionality of systems, as per regulations and standards. Ideally, business has data on baseline conditions, and has disaggregated data. For example, WASH facilities respond to the specific needs of women or those living with a disability.</t>
    </r>
    <r>
      <rPr>
        <sz val="10"/>
        <rFont val="Arial"/>
        <family val="2"/>
      </rPr>
      <t xml:space="preserve">
</t>
    </r>
  </si>
  <si>
    <t xml:space="preserve">E. Drinking water is available to workers at any time during work period           </t>
  </si>
  <si>
    <t>B. Drinking water testing is conducted when environmental conditions change or there is a waterborne disease outbreak (periodic training of staff for water testing is needed)</t>
  </si>
  <si>
    <t xml:space="preserve">C. If drinking water quality testing indicates water is not meeting standards, mitigative actions are taken, including the workers being notified </t>
  </si>
  <si>
    <t>D. Toilet facility design is in line with local customs, religious and social traditions</t>
  </si>
  <si>
    <t>G. Ventilation is in place in toilet facilities to remove odours</t>
  </si>
  <si>
    <t>D. System is in place for workers to report cleanliness and/or maintenance issues related to toilet facilities.</t>
  </si>
  <si>
    <t>B. Mechanism for hand and face drying is in place at handwashing facilities</t>
  </si>
  <si>
    <t>B.  Hand-washing techniques are posted at handwashing facilities includes use of water and soap or ash, washing both hands, rubbing hands together at least three times, and drying hands hygienically - by air drying or using a clean cloth/paper.</t>
  </si>
  <si>
    <t>C. Provision of information is in place on how workers exposed to hazardous substances should clean after exposure.</t>
  </si>
  <si>
    <t>C. Method for managing used personal protective equipment are in place at the work place to avoid exposure to worker’s families/community.</t>
  </si>
  <si>
    <t xml:space="preserve">A. Cleaners are trained in the proper cleaning techniques/standards and the proper use of all cleaning materials for WASH facilities; and </t>
  </si>
  <si>
    <t>B. Employers ensure that workers and relevant contractors follow the specific instructions associated with each WASH facility cleaning product</t>
  </si>
  <si>
    <t>A. WASH cleaning equipment is stored in appropriate conditions that meet the guidelines on the cleaning supplies’ packaging</t>
  </si>
  <si>
    <t>B. WASH cleaning equipment is stored in places dedicated for this purpose (own operations)</t>
  </si>
  <si>
    <t xml:space="preserve">C. Facilities have a dedicated storage unit for WASH cleaning products outside of common areas </t>
  </si>
  <si>
    <r>
      <t>C. Company has a system in place to monitor</t>
    </r>
    <r>
      <rPr>
        <sz val="10"/>
        <color rgb="FF002060"/>
        <rFont val="Arial"/>
        <family val="2"/>
      </rPr>
      <t xml:space="preserve"> these related</t>
    </r>
    <r>
      <rPr>
        <sz val="10"/>
        <rFont val="Arial"/>
        <family val="2"/>
      </rPr>
      <t xml:space="preserve"> implementation efforts.</t>
    </r>
  </si>
  <si>
    <t xml:space="preserve">F. If relevant, toilet facilities are provided to agricultural, field and mine workers </t>
  </si>
  <si>
    <r>
      <t>n/a = Dimension not relevant or applicable</t>
    </r>
    <r>
      <rPr>
        <strike/>
        <sz val="10"/>
        <rFont val="Arial"/>
        <family val="2"/>
      </rPr>
      <t xml:space="preserve"> </t>
    </r>
    <r>
      <rPr>
        <sz val="10"/>
        <rFont val="Arial"/>
        <family val="2"/>
      </rPr>
      <t xml:space="preserve">
0 = Dimension not implemented 
1 = Dimension partially implemented but full Pledge Compliance not achieved yet (see Column K) 
</t>
    </r>
    <r>
      <rPr>
        <sz val="10"/>
        <color rgb="FF002060"/>
        <rFont val="Arial"/>
        <family val="2"/>
      </rPr>
      <t>2 = Pledge Compliance, i.e., business has mechanisms in place to measure impact of WASH Pledge activities on WASH access for workers.</t>
    </r>
    <r>
      <rPr>
        <sz val="10"/>
        <rFont val="Arial"/>
        <family val="2"/>
      </rPr>
      <t xml:space="preserve">
</t>
    </r>
  </si>
  <si>
    <r>
      <t>n/a = Dimension not relevant or applicable (see column K)
0 = Dimension not implemented 
1 = Dimension partially implemented but full Pledge Compliance not achieved yet (see Column</t>
    </r>
    <r>
      <rPr>
        <sz val="10"/>
        <color rgb="FFC00000"/>
        <rFont val="Arial"/>
        <family val="2"/>
      </rPr>
      <t xml:space="preserve"> </t>
    </r>
    <r>
      <rPr>
        <sz val="10"/>
        <rFont val="Arial"/>
        <family val="2"/>
      </rPr>
      <t xml:space="preserve">K) 
</t>
    </r>
    <r>
      <rPr>
        <sz val="10"/>
        <color rgb="FF002060"/>
        <rFont val="Arial"/>
        <family val="2"/>
      </rPr>
      <t xml:space="preserve">2 = Pledge Compliance, i.e., all drinking water fountains, water coolers and other storage vessels/sources within the facility are positioned in appropriate clean areas and are cleaned, recharged and disinfected at a minimum of once every two months (or at an increased frequency if heavily used)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</si>
  <si>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If the workplace provides childcare, food from canteens/kitchens or healthcare (health clinic) these facilities also have in place sufficient and safe drinking water</t>
    </r>
  </si>
  <si>
    <r>
      <t>Total Category Score Possible  = 3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 xml:space="preserve">2 = Pledge Compliance, i.e., </t>
    </r>
    <r>
      <rPr>
        <u/>
        <sz val="10"/>
        <color rgb="FF002060"/>
        <rFont val="Arial"/>
        <family val="2"/>
      </rPr>
      <t>all of the applicable three</t>
    </r>
    <r>
      <rPr>
        <sz val="10"/>
        <color rgb="FF002060"/>
        <rFont val="Arial"/>
        <family val="2"/>
      </rPr>
      <t xml:space="preserve"> dimensions are met</t>
    </r>
  </si>
  <si>
    <r>
      <t xml:space="preserve">Total Category Score Possible = </t>
    </r>
    <r>
      <rPr>
        <sz val="10"/>
        <color rgb="FF002060"/>
        <rFont val="Arial"/>
        <family val="2"/>
      </rPr>
      <t xml:space="preserve">7    </t>
    </r>
    <r>
      <rPr>
        <sz val="10"/>
        <rFont val="Arial"/>
        <family val="2"/>
      </rPr>
      <t xml:space="preserve">                                                     n/a = Dimension not relevant or applicable (see Column K)
0 = Dimension not implemented 
1 = Dimension partially implemented but full Pledge Compliance not achieved yet (see Column </t>
    </r>
    <r>
      <rPr>
        <sz val="10"/>
        <color rgb="FF002060"/>
        <rFont val="Arial"/>
        <family val="2"/>
      </rPr>
      <t xml:space="preserve">K) </t>
    </r>
    <r>
      <rPr>
        <sz val="10"/>
        <rFont val="Arial"/>
        <family val="2"/>
      </rPr>
      <t xml:space="preserve">
</t>
    </r>
    <r>
      <rPr>
        <sz val="10"/>
        <color rgb="FF002060"/>
        <rFont val="Arial"/>
        <family val="2"/>
      </rPr>
      <t xml:space="preserve">2 = Pledge Compliance, i.e., </t>
    </r>
    <r>
      <rPr>
        <u/>
        <sz val="10"/>
        <color rgb="FF002060"/>
        <rFont val="Arial"/>
        <family val="2"/>
      </rPr>
      <t>all  of the applicable seven</t>
    </r>
    <r>
      <rPr>
        <sz val="10"/>
        <color rgb="FF002060"/>
        <rFont val="Arial"/>
        <family val="2"/>
      </rPr>
      <t xml:space="preserve"> dimensions are met </t>
    </r>
  </si>
  <si>
    <r>
      <t xml:space="preserve">Total Category Score Possible  =2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t>
    </r>
    <r>
      <rPr>
        <sz val="10"/>
        <rFont val="Arial"/>
        <family val="2"/>
      </rPr>
      <t xml:space="preserve"> </t>
    </r>
  </si>
  <si>
    <r>
      <t>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design and construction of toilet/urinal facilities under direct company control ensures adequate lighting for safety purposes (200 lumens per square meter - lux) and doors are lockable
</t>
    </r>
  </si>
  <si>
    <r>
      <t>Total Category Score Possible  = 4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t>
    </r>
    <r>
      <rPr>
        <u/>
        <sz val="10"/>
        <color rgb="FF002060"/>
        <rFont val="Arial"/>
        <family val="2"/>
      </rPr>
      <t>all of the applicable four</t>
    </r>
    <r>
      <rPr>
        <sz val="10"/>
        <color rgb="FF002060"/>
        <rFont val="Arial"/>
        <family val="2"/>
      </rPr>
      <t xml:space="preserve"> dimensions are met  </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</si>
  <si>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appropriate provisions are provided at the worksite for the safe disposal of medical waste (for instance: disposal of blood, urine and other bodily secretions in dedicated bags; disposal of scalpels, sharps, needles and broken lab glass in specially made sharps containers labelled with medical waste warning labels)
</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</si>
  <si>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if the workplace provides childcare facilities, food in canteens/kitchens or healthcare (in health clinics) these facilities also have in place adequate, improved sanitation, convenient facilities as outlined in WS3.1. </t>
    </r>
    <r>
      <rPr>
        <sz val="10"/>
        <rFont val="Arial"/>
        <family val="2"/>
      </rPr>
      <t xml:space="preserve">
</t>
    </r>
  </si>
  <si>
    <r>
      <t>Total Category Score Possible  = 2                                                           n/a = Dimension not relevant or applicable (see Column K) 
0 = Dimension not implemented 
1 = Dimension partially implemented but full Pledge Compliance not achieved yet (see Colu</t>
    </r>
    <r>
      <rPr>
        <sz val="10"/>
        <color rgb="FF002060"/>
        <rFont val="Arial"/>
        <family val="2"/>
      </rPr>
      <t>mn K</t>
    </r>
    <r>
      <rPr>
        <sz val="10"/>
        <rFont val="Arial"/>
        <family val="2"/>
      </rPr>
      <t xml:space="preserve">) 
</t>
    </r>
    <r>
      <rPr>
        <sz val="10"/>
        <color rgb="FF002060"/>
        <rFont val="Arial"/>
        <family val="2"/>
      </rPr>
      <t xml:space="preserve">2 = Pledge Compliance, i.e., regular training and awareness building processes have been implemented for all workers at the indicated </t>
    </r>
    <r>
      <rPr>
        <u/>
        <sz val="10"/>
        <color rgb="FF002060"/>
        <rFont val="Arial"/>
        <family val="2"/>
      </rPr>
      <t>two times</t>
    </r>
    <r>
      <rPr>
        <sz val="10"/>
        <color rgb="FF002060"/>
        <rFont val="Arial"/>
        <family val="2"/>
      </rPr>
      <t>.</t>
    </r>
    <r>
      <rPr>
        <sz val="10"/>
        <rFont val="Arial"/>
        <family val="2"/>
      </rPr>
      <t xml:space="preserve">                                                                                   (See Column M for Topics to be covered)</t>
    </r>
  </si>
  <si>
    <r>
      <t xml:space="preserve">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monitoring and reporting on WASH-related diseases in the workforce is implemented where workplaces are under direct company control, and in collaboration with local and national public health bodies.
</t>
    </r>
    <r>
      <rPr>
        <sz val="10"/>
        <rFont val="Arial"/>
        <family val="2"/>
      </rPr>
      <t>(This indicator is particularly important for those involved in food and beverage handling or medical staff workers.)</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</si>
  <si>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cleaning equipment and materials meet </t>
    </r>
    <r>
      <rPr>
        <u/>
        <sz val="10"/>
        <color rgb="FF002060"/>
        <rFont val="Arial"/>
        <family val="2"/>
      </rPr>
      <t>all three of the applicable</t>
    </r>
    <r>
      <rPr>
        <sz val="10"/>
        <color rgb="FF002060"/>
        <rFont val="Arial"/>
        <family val="2"/>
      </rPr>
      <t xml:space="preserve"> dimensions. </t>
    </r>
  </si>
  <si>
    <r>
      <t xml:space="preserve">Total Category Score Possible = 3                                                           n/a = Dimension not relevant or applicable (see Column K)
0 = Dimension not implemented  (see Column K)
</t>
    </r>
    <r>
      <rPr>
        <sz val="10"/>
        <color rgb="FF002060"/>
        <rFont val="Arial"/>
        <family val="2"/>
      </rPr>
      <t xml:space="preserve">1 = Pledge Compliance, i.e., company has completed </t>
    </r>
    <r>
      <rPr>
        <u/>
        <sz val="10"/>
        <color rgb="FF002060"/>
        <rFont val="Arial"/>
        <family val="2"/>
      </rPr>
      <t>at least one</t>
    </r>
    <r>
      <rPr>
        <sz val="10"/>
        <color rgb="FF002060"/>
        <rFont val="Arial"/>
        <family val="2"/>
      </rPr>
      <t xml:space="preserve"> dimension "assessment level".        </t>
    </r>
    <r>
      <rPr>
        <sz val="10"/>
        <rFont val="Arial"/>
        <family val="2"/>
      </rPr>
      <t xml:space="preserve">                                                                   </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</si>
  <si>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2 = Pledge Compliance, i.e.,</t>
    </r>
    <r>
      <rPr>
        <u/>
        <sz val="10"/>
        <color rgb="FF002060"/>
        <rFont val="Arial"/>
        <family val="2"/>
      </rPr>
      <t xml:space="preserve"> all three of the applicable</t>
    </r>
    <r>
      <rPr>
        <sz val="10"/>
        <color rgb="FF002060"/>
        <rFont val="Arial"/>
        <family val="2"/>
      </rPr>
      <t xml:space="preserve"> dimensions in place</t>
    </r>
  </si>
  <si>
    <t xml:space="preserve">TOTAL (Current State and Pledge Compliance Score) </t>
  </si>
  <si>
    <t xml:space="preserve">D. Drinking water is free of charge </t>
  </si>
  <si>
    <r>
      <t>Total Category Score Possible  =2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t>
    </r>
  </si>
  <si>
    <r>
      <t>Total Category Score Possible  = 3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rFont val="Arial"/>
        <family val="2"/>
      </rPr>
      <t xml:space="preserve">)
</t>
    </r>
    <r>
      <rPr>
        <sz val="10"/>
        <color rgb="FF002060"/>
        <rFont val="Arial"/>
        <family val="2"/>
      </rPr>
      <t xml:space="preserve">2 = Pledge Compliance, i.e., signage for appropriate hand washing behaviour, including both critical times and technique, has been provided within the facility, particularly at toilet facilities and eating/cooking areas, for </t>
    </r>
    <r>
      <rPr>
        <u/>
        <sz val="10"/>
        <color rgb="FF002060"/>
        <rFont val="Arial"/>
        <family val="2"/>
      </rPr>
      <t>all three of applicable</t>
    </r>
    <r>
      <rPr>
        <sz val="10"/>
        <color rgb="FF002060"/>
        <rFont val="Arial"/>
        <family val="2"/>
      </rPr>
      <t xml:space="preserve"> dimensions are met</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</si>
  <si>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three</t>
    </r>
    <r>
      <rPr>
        <sz val="10"/>
        <color rgb="FF002060"/>
        <rFont val="Arial"/>
        <family val="2"/>
      </rPr>
      <t xml:space="preserve"> dimensions are met.</t>
    </r>
    <r>
      <rPr>
        <sz val="10"/>
        <rFont val="Arial"/>
        <family val="2"/>
      </rPr>
      <t xml:space="preserve"> </t>
    </r>
  </si>
  <si>
    <r>
      <t xml:space="preserve">Total Category Score Possible = 2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of the applicable two</t>
    </r>
    <r>
      <rPr>
        <sz val="10"/>
        <color rgb="FF002060"/>
        <rFont val="Arial"/>
        <family val="2"/>
      </rPr>
      <t xml:space="preserve"> dimensions are met for those involved in cleaning and maintenance in the company’s own operations.</t>
    </r>
  </si>
  <si>
    <r>
      <t xml:space="preserve">Total Category Score Possible = </t>
    </r>
    <r>
      <rPr>
        <sz val="10"/>
        <color rgb="FF002060"/>
        <rFont val="Arial"/>
        <family val="2"/>
      </rPr>
      <t xml:space="preserve">3                                                          </t>
    </r>
    <r>
      <rPr>
        <sz val="10"/>
        <rFont val="Arial"/>
        <family val="2"/>
      </rPr>
      <t xml:space="preserve"> n/a = Dimension not relevant or applicable (see Column K)
0 = Dimension not implemented 
1 = Dimension partially implemented but full Pledge Compliance not achieved yet (see Column</t>
    </r>
    <r>
      <rPr>
        <sz val="10"/>
        <color rgb="FF002060"/>
        <rFont val="Arial"/>
        <family val="2"/>
      </rPr>
      <t xml:space="preserve"> K</t>
    </r>
    <r>
      <rPr>
        <sz val="10"/>
        <color theme="1"/>
        <rFont val="Arial"/>
        <family val="2"/>
      </rPr>
      <t xml:space="preserve">)
</t>
    </r>
    <r>
      <rPr>
        <sz val="10"/>
        <color rgb="FF002060"/>
        <rFont val="Arial"/>
        <family val="2"/>
      </rPr>
      <t xml:space="preserve">2 = Pledge Compliance, i.e., policies written </t>
    </r>
    <r>
      <rPr>
        <u/>
        <sz val="10"/>
        <color rgb="FF002060"/>
        <rFont val="Arial"/>
        <family val="2"/>
      </rPr>
      <t xml:space="preserve"> for all three of the applicable </t>
    </r>
    <r>
      <rPr>
        <sz val="10"/>
        <color rgb="FF002060"/>
        <rFont val="Arial"/>
        <family val="2"/>
      </rPr>
      <t>dimensions</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</si>
  <si>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 xml:space="preserve">2 = Pledge Compliance, i.e.,  </t>
    </r>
    <r>
      <rPr>
        <u/>
        <sz val="10"/>
        <color rgb="FF002060"/>
        <rFont val="Arial"/>
        <family val="2"/>
      </rPr>
      <t>all three of the applicable</t>
    </r>
    <r>
      <rPr>
        <sz val="10"/>
        <color rgb="FF002060"/>
        <rFont val="Arial"/>
        <family val="2"/>
      </rPr>
      <t xml:space="preserve"> dimensions in place</t>
    </r>
  </si>
  <si>
    <r>
      <t xml:space="preserve">n/a = Dimension not relevant or applicable 
0 = Dimension not implemented 
1 = Dimension partially implemented but full Pledge Compliance not achieved yet (see Column K) 
</t>
    </r>
    <r>
      <rPr>
        <sz val="10"/>
        <color rgb="FF002060"/>
        <rFont val="Arial"/>
        <family val="2"/>
      </rPr>
      <t xml:space="preserve">2 = Pledge Compliance, i.e., policies and procedures addressing WASH for other worksite facilities used by workers - crèches, canteens, kitchens, if existing - are in place. </t>
    </r>
    <r>
      <rPr>
        <sz val="10"/>
        <rFont val="Arial"/>
        <family val="2"/>
      </rPr>
      <t xml:space="preserve">
</t>
    </r>
  </si>
  <si>
    <t xml:space="preserve">A. Sufficient quantity of water to provide adequate hydration for workers, sensitive to worksite conditions     </t>
  </si>
  <si>
    <t xml:space="preserve">B. Convenient proximity to workers (within 500 metres and/or workers allowed to have water at work stations)      </t>
  </si>
  <si>
    <t>D. Safe method(s) for drinking water distribution (clean fountain/vessel) are in place</t>
  </si>
  <si>
    <t>C. Physically accessible drinking water facilities, including  for workers with diabilities</t>
  </si>
  <si>
    <r>
      <t xml:space="preserve">Total Category Score Possible = 5                                                         n/a = Dimensions not relevant or applicable </t>
    </r>
    <r>
      <rPr>
        <sz val="11"/>
        <rFont val="Calibri"/>
        <family val="2"/>
        <scheme val="minor"/>
      </rPr>
      <t xml:space="preserve"> (see column K)</t>
    </r>
    <r>
      <rPr>
        <sz val="11"/>
        <color rgb="FF000000"/>
        <rFont val="Calibri"/>
        <family val="2"/>
        <scheme val="minor"/>
      </rPr>
      <t xml:space="preserve">
0 = No Dimensions implemented 
1</t>
    </r>
    <r>
      <rPr>
        <sz val="11"/>
        <color theme="1"/>
        <rFont val="Calibri"/>
        <family val="2"/>
        <scheme val="minor"/>
      </rPr>
      <t xml:space="preserve"> =D</t>
    </r>
    <r>
      <rPr>
        <sz val="11"/>
        <color rgb="FF000000"/>
        <rFont val="Calibri"/>
        <family val="2"/>
        <scheme val="minor"/>
      </rPr>
      <t>imensions partially implemented but full Pledge Compliance not achieved yet</t>
    </r>
    <r>
      <rPr>
        <sz val="11"/>
        <rFont val="Calibri"/>
        <family val="2"/>
        <scheme val="minor"/>
      </rPr>
      <t xml:space="preserve"> (see Column K) </t>
    </r>
    <r>
      <rPr>
        <sz val="11"/>
        <color rgb="FF000000"/>
        <rFont val="Calibri"/>
        <family val="2"/>
        <scheme val="minor"/>
      </rPr>
      <t xml:space="preserve">
</t>
    </r>
    <r>
      <rPr>
        <sz val="10"/>
        <color rgb="FF002060"/>
        <rFont val="Arial"/>
        <family val="2"/>
      </rPr>
      <t xml:space="preserve">2 = Pledge Compliance, i.e., </t>
    </r>
    <r>
      <rPr>
        <u/>
        <sz val="10"/>
        <color rgb="FF002060"/>
        <rFont val="Arial"/>
        <family val="2"/>
      </rPr>
      <t>all of the applicable five</t>
    </r>
    <r>
      <rPr>
        <strike/>
        <u/>
        <sz val="10"/>
        <color rgb="FF002060"/>
        <rFont val="Arial"/>
        <family val="2"/>
      </rPr>
      <t xml:space="preserve"> </t>
    </r>
    <r>
      <rPr>
        <sz val="10"/>
        <color rgb="FF002060"/>
        <rFont val="Arial"/>
        <family val="2"/>
      </rPr>
      <t xml:space="preserve"> dimensions are met</t>
    </r>
  </si>
  <si>
    <r>
      <t>C. Drinking water taste i</t>
    </r>
    <r>
      <rPr>
        <sz val="10"/>
        <rFont val="Arial"/>
        <family val="2"/>
      </rPr>
      <t>s acceptable</t>
    </r>
    <r>
      <rPr>
        <sz val="10"/>
        <color rgb="FF000000"/>
        <rFont val="Arial"/>
        <family val="2"/>
      </rPr>
      <t xml:space="preserve"> to workers</t>
    </r>
  </si>
  <si>
    <r>
      <t xml:space="preserve">A. Appropriate provisions are made for the regular cleaning of all water supply systems under direct company control a minimum of 2 to 4 times per year (note: cleaning is not mandatory if residual disinfection is provided </t>
    </r>
    <r>
      <rPr>
        <sz val="10"/>
        <rFont val="Arial"/>
        <family val="2"/>
      </rPr>
      <t>and therefore this would be n/a)</t>
    </r>
    <r>
      <rPr>
        <sz val="10"/>
        <color rgb="FF000000"/>
        <rFont val="Arial"/>
        <family val="2"/>
      </rPr>
      <t xml:space="preserve">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</si>
  <si>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the facility comply with all local and national laws/regulations (e.g., local/State/National laws, Companies/Factories Acts) related to WASH</t>
    </r>
    <r>
      <rPr>
        <sz val="10"/>
        <rFont val="Arial"/>
        <family val="2"/>
      </rPr>
      <t xml:space="preserve">
</t>
    </r>
  </si>
  <si>
    <r>
      <t xml:space="preserve">n/a = Dimension not relevant or applicable (see column K)
0 = Dimension not implemented 
1 = Dimension partially implemented but full Pledge Compliance not achieved yet (see Column K)
</t>
    </r>
    <r>
      <rPr>
        <sz val="10"/>
        <color rgb="FF002060"/>
        <rFont val="Arial"/>
        <family val="2"/>
      </rPr>
      <t>2 = Pledge Compliance, i.e., appropriate WASH policies and proceduresfor all temporary and mobile work sites under direct company control are in place. This also means WASH provisions are included in contracts for third parties/contractors.</t>
    </r>
    <r>
      <rPr>
        <sz val="10"/>
        <rFont val="Arial"/>
        <family val="2"/>
      </rPr>
      <t xml:space="preserve">
</t>
    </r>
  </si>
  <si>
    <r>
      <t>Total Category Score Possible  = 3                                                         n/a = Dimension not relevant or applicable (see Column K)
0 = Dimension not implemented 
1 = Dimension partially implemented but full Pledge Compliance not achieved yet (see Colum</t>
    </r>
    <r>
      <rPr>
        <sz val="10"/>
        <color rgb="FF002060"/>
        <rFont val="Arial"/>
        <family val="2"/>
      </rPr>
      <t>n K</t>
    </r>
    <r>
      <rPr>
        <sz val="10"/>
        <rFont val="Arial"/>
        <family val="2"/>
      </rPr>
      <t xml:space="preserve">) 
</t>
    </r>
    <r>
      <rPr>
        <sz val="10"/>
        <color rgb="FF002060"/>
        <rFont val="Arial"/>
        <family val="2"/>
      </rPr>
      <t>2 = Pledge Compliance, i.e.. all toilet and washroom facilities under direct company control have appropriate provisions to ensure personal hygiene, including</t>
    </r>
    <r>
      <rPr>
        <u/>
        <sz val="10"/>
        <color rgb="FF002060"/>
        <rFont val="Arial"/>
        <family val="2"/>
      </rPr>
      <t xml:space="preserve"> all three </t>
    </r>
    <r>
      <rPr>
        <sz val="10"/>
        <color rgb="FF002060"/>
        <rFont val="Arial"/>
        <family val="2"/>
      </rPr>
      <t xml:space="preserve"> dimensions are met)</t>
    </r>
  </si>
  <si>
    <r>
      <t xml:space="preserve">Total Category Score Possible  = 4                                                         n/a = Dimension not relevant or applicable (see Column K)
0 = Dimension not implemented 
1 = Dimension partially implemented but full Pledge Compliance not achieved yet (see Column K)
</t>
    </r>
    <r>
      <rPr>
        <sz val="10"/>
        <color rgb="FF002060"/>
        <rFont val="Arial"/>
        <family val="2"/>
      </rPr>
      <t>2 = Pledge Compliance, i.e., where necessary, workers that are exposed to hazardous substances and/or dirty work conditions are provided with showers and bathing facilities at the workplace and are equipped appropriately,</t>
    </r>
    <r>
      <rPr>
        <u/>
        <sz val="10"/>
        <color rgb="FF002060"/>
        <rFont val="Arial"/>
        <family val="2"/>
      </rPr>
      <t xml:space="preserve"> for all four</t>
    </r>
    <r>
      <rPr>
        <sz val="10"/>
        <color rgb="FF002060"/>
        <rFont val="Arial"/>
        <family val="2"/>
      </rPr>
      <t xml:space="preserve"> of applicable dimensions.</t>
    </r>
  </si>
  <si>
    <t>VSC5</t>
  </si>
  <si>
    <t>VSC5.1</t>
  </si>
  <si>
    <t>VSC5.2</t>
  </si>
  <si>
    <t>Promoted policy implementation/monitoring by suppliers for water</t>
  </si>
  <si>
    <t>Promoted policy implementation/monitoringby suppliers for sanitation</t>
  </si>
  <si>
    <r>
      <t>Promoted policy implementation/monitoring</t>
    </r>
    <r>
      <rPr>
        <strike/>
        <sz val="10"/>
        <rFont val="Arial"/>
        <family val="2"/>
      </rPr>
      <t xml:space="preserve"> </t>
    </r>
    <r>
      <rPr>
        <sz val="10"/>
        <rFont val="Arial"/>
        <family val="2"/>
      </rPr>
      <t>by suppliers for hygiene</t>
    </r>
  </si>
  <si>
    <r>
      <t xml:space="preserve">Total Category Score Possible  =  3                                                            n/a = Dimension not relevant or applicable (see Column K)
0 = Dimension not implemented 
1 = Dimension partially implemented but full Pledge Compliance not achieved yet (see Column K)
</t>
    </r>
    <r>
      <rPr>
        <sz val="10"/>
        <color rgb="FF002060"/>
        <rFont val="Arial"/>
        <family val="2"/>
      </rPr>
      <t>2 = Pledge Compliance, i.e., promoted policy implementation</t>
    </r>
    <r>
      <rPr>
        <strike/>
        <sz val="10"/>
        <color rgb="FF002060"/>
        <rFont val="Arial"/>
        <family val="2"/>
      </rPr>
      <t xml:space="preserve"> </t>
    </r>
    <r>
      <rPr>
        <sz val="10"/>
        <color rgb="FF002060"/>
        <rFont val="Arial"/>
        <family val="2"/>
      </rPr>
      <t xml:space="preserve">and monitoring by suppliers </t>
    </r>
    <r>
      <rPr>
        <u/>
        <sz val="10"/>
        <color rgb="FF002060"/>
        <rFont val="Arial"/>
        <family val="2"/>
      </rPr>
      <t>for all three of the applicable</t>
    </r>
    <r>
      <rPr>
        <sz val="10"/>
        <color rgb="FF002060"/>
        <rFont val="Arial"/>
        <family val="2"/>
      </rPr>
      <t xml:space="preserve"> dimensions  </t>
    </r>
  </si>
  <si>
    <r>
      <t>Total Category Score Possible  = 3    
n/a = Dimension not relevant or applicable (see Column K)
0 = Dimension not implemented 
1 = Dimension partially implemented but full Pledge Compliance not achieved yet (see Colu</t>
    </r>
    <r>
      <rPr>
        <sz val="10"/>
        <color rgb="FF002060"/>
        <rFont val="Arial"/>
        <family val="2"/>
      </rPr>
      <t>mn K</t>
    </r>
    <r>
      <rPr>
        <sz val="10"/>
        <rFont val="Arial"/>
        <family val="2"/>
      </rPr>
      <t xml:space="preserve">)                                   2 = </t>
    </r>
    <r>
      <rPr>
        <sz val="10"/>
        <color rgb="FF002060"/>
        <rFont val="Arial"/>
        <family val="2"/>
      </rPr>
      <t xml:space="preserve">Pledge Compliance, i.e., </t>
    </r>
    <r>
      <rPr>
        <u/>
        <sz val="10"/>
        <color rgb="FF002060"/>
        <rFont val="Arial"/>
        <family val="2"/>
      </rPr>
      <t>all  of the applicable</t>
    </r>
    <r>
      <rPr>
        <sz val="10"/>
        <color rgb="FF002060"/>
        <rFont val="Arial"/>
        <family val="2"/>
      </rPr>
      <t xml:space="preserve"> three dimensions are met</t>
    </r>
  </si>
  <si>
    <t xml:space="preserve">Self-Assessment Tool for Evaluating Access to Water, Sanitation and Hygiene (WASH) </t>
  </si>
  <si>
    <t xml:space="preserve">Water, Sanitation and Hygiene (WASH) at the Points of Reference </t>
  </si>
  <si>
    <r>
      <t>Total Category Score Possible = 5      n/a = Dimension not relevant or applicable (see column K)
0 = Dimension not implemented 
1 = Dimension partially implemented but full Pledge Compliance not achieved yet (see Colu</t>
    </r>
    <r>
      <rPr>
        <sz val="11"/>
        <color rgb="FF002060"/>
        <rFont val="Calibri"/>
        <family val="2"/>
        <scheme val="minor"/>
      </rPr>
      <t xml:space="preserve">mn </t>
    </r>
    <r>
      <rPr>
        <sz val="10"/>
        <color rgb="FF002060"/>
        <rFont val="Arial"/>
        <family val="2"/>
      </rPr>
      <t xml:space="preserve">K) </t>
    </r>
    <r>
      <rPr>
        <sz val="10"/>
        <rFont val="Arial"/>
        <family val="2"/>
      </rPr>
      <t xml:space="preserve">
</t>
    </r>
    <r>
      <rPr>
        <sz val="10"/>
        <color rgb="FF002060"/>
        <rFont val="Arial"/>
        <family val="2"/>
      </rPr>
      <t xml:space="preserve">2 = Pledge Compliance, i.e., </t>
    </r>
    <r>
      <rPr>
        <u/>
        <sz val="10"/>
        <color rgb="FF002060"/>
        <rFont val="Arial"/>
        <family val="2"/>
      </rPr>
      <t xml:space="preserve">all of the of the applicable five  </t>
    </r>
    <r>
      <rPr>
        <sz val="10"/>
        <color rgb="FF002060"/>
        <rFont val="Arial"/>
        <family val="2"/>
      </rPr>
      <t>dimensions are met</t>
    </r>
  </si>
  <si>
    <t>封面</t>
  </si>
  <si>
    <t>封面页</t>
  </si>
  <si>
    <t xml:space="preserve">目录 </t>
  </si>
  <si>
    <t>目录</t>
  </si>
  <si>
    <t>自我评估</t>
  </si>
  <si>
    <t xml:space="preserve">评价工作场所获得水、环境卫生和个人卫生（WASH）的自我评估工具 </t>
  </si>
  <si>
    <t>摘要输出</t>
  </si>
  <si>
    <t>汇总类别评分的数据摘要</t>
  </si>
  <si>
    <t>Category/Dimension
类别/维度</t>
  </si>
  <si>
    <r>
      <t xml:space="preserve">Scoring Detail Per </t>
    </r>
    <r>
      <rPr>
        <b/>
        <sz val="10"/>
        <color rgb="FF002060"/>
        <rFont val="Arial"/>
        <family val="2"/>
      </rPr>
      <t>Individual</t>
    </r>
    <r>
      <rPr>
        <b/>
        <sz val="10"/>
        <color theme="0"/>
        <rFont val="Arial"/>
        <family val="2"/>
      </rPr>
      <t xml:space="preserve"> Category/Dimension
单独类别/维度的评分明细 </t>
    </r>
  </si>
  <si>
    <r>
      <rPr>
        <b/>
        <sz val="10"/>
        <color rgb="FF002060"/>
        <rFont val="Arial"/>
        <family val="2"/>
      </rPr>
      <t>Multi-Variable</t>
    </r>
    <r>
      <rPr>
        <b/>
        <sz val="10"/>
        <color theme="0"/>
        <rFont val="Arial"/>
        <family val="2"/>
      </rPr>
      <t xml:space="preserve"> Individual Dimension Score
多变量单维度评分</t>
    </r>
  </si>
  <si>
    <r>
      <t xml:space="preserve">Scoring Detail </t>
    </r>
    <r>
      <rPr>
        <b/>
        <sz val="10"/>
        <color rgb="FF002060"/>
        <rFont val="Arial"/>
        <family val="2"/>
      </rPr>
      <t>Multi-Variable</t>
    </r>
    <r>
      <rPr>
        <b/>
        <sz val="10"/>
        <color theme="0"/>
        <rFont val="Arial"/>
        <family val="2"/>
      </rPr>
      <t xml:space="preserve"> Category/Dimension 
多变量类别/维度评分明细</t>
    </r>
  </si>
  <si>
    <t>Current State (0-2)
当前状态 （0-2）</t>
  </si>
  <si>
    <t xml:space="preserve">Category/ Pledge Compliance
类别/服务承诺合规 </t>
  </si>
  <si>
    <t>Gap Analysis
差距分析</t>
  </si>
  <si>
    <r>
      <t xml:space="preserve">Scoring Comments and Rationale (esp. when scoring '1' </t>
    </r>
    <r>
      <rPr>
        <b/>
        <sz val="10"/>
        <color rgb="FFC00000"/>
        <rFont val="Arial"/>
        <family val="2"/>
      </rPr>
      <t>or 'n/a'</t>
    </r>
    <r>
      <rPr>
        <b/>
        <sz val="10"/>
        <color theme="0"/>
        <rFont val="Arial"/>
        <family val="2"/>
      </rPr>
      <t xml:space="preserve"> in column H)
评分注释和理由评分（尤其是在H列中评分为“ 1”或“ n / a”时）</t>
    </r>
  </si>
  <si>
    <t>Self-Identified Recommendations
自我确定的建议</t>
  </si>
  <si>
    <t>Compliance with local and national laws/regulations for all permanent workplace facilities
遵守所有关于永久性工作场所设施的地方和国家法律/法规</t>
  </si>
  <si>
    <r>
      <rPr>
        <b/>
        <sz val="10"/>
        <color rgb="FF002060"/>
        <rFont val="Arial"/>
        <family val="2"/>
      </rPr>
      <t>Policies and procedures</t>
    </r>
    <r>
      <rPr>
        <b/>
        <sz val="10"/>
        <rFont val="Arial"/>
        <family val="2"/>
      </rPr>
      <t xml:space="preserve"> for temporary and mobile work sites, including agriculture
临时和流动工作场所（包括农业）的政策和程序</t>
    </r>
  </si>
  <si>
    <t>Policies and procedures for other worksite facilities
其他工地设施的政策和程序</t>
  </si>
  <si>
    <t>WASH monitoring mechanisms are in place
WASH的监控机制得到了执行</t>
  </si>
  <si>
    <t>Business has mechanism to measure change in WASH 
企业具有衡量WASH变化的机制</t>
  </si>
  <si>
    <t>Workplace Water Supply
工作场所供水</t>
  </si>
  <si>
    <t>Availability of sufficient, free, physically accessible drinking water
充足，免费，可直接获取的饮用水的可用性</t>
  </si>
  <si>
    <t>Access to safe water that meets quality standards
获得符合质量标准的安全水</t>
  </si>
  <si>
    <t>Drinking water facilities are clean and appropriately disinfected
饮用水设施清洁且已适当消毒</t>
  </si>
  <si>
    <t>Drinking water is tested to ensure quality and safety
饮用水经过测试以确保质量和安全</t>
  </si>
  <si>
    <t>Water supply system cleaning, maintenance and conservation
供水系统的清洁，维护和保养</t>
  </si>
  <si>
    <t>Other Workplace Facility Water Supply 
其他工作场所设施供水</t>
  </si>
  <si>
    <t>Workplace Sanitation
工作场所卫生</t>
  </si>
  <si>
    <t>Access to adequate, improved, convenient tolet facilities
使用足够的，经过改进的，便捷的卫生间设施</t>
  </si>
  <si>
    <t>Wastewater, drainage and toilet/urinal waste management safety
废水，排水系统和厕所/小便池废物管理的安全性</t>
  </si>
  <si>
    <t>Toilet/urinal lighting and locks for safety  
厕所/小便池照明和安全锁</t>
  </si>
  <si>
    <t>Toilet/urinal cleaning and maintenance
厕所/小便池的清洁和维护</t>
  </si>
  <si>
    <t>Sanitary product and disposal
卫生产品与处置</t>
  </si>
  <si>
    <t>Medical waste disposal
医疗废物处理</t>
  </si>
  <si>
    <t>Other workplace facility sanitation facilities 
其他的工作场所设施卫生设施</t>
  </si>
  <si>
    <t>Personal hygiene/hand washing facilities
个人卫生/洗手设施</t>
  </si>
  <si>
    <t>Appropriate hand washing behaviour awareness signage
适当的洗手行为提示标牌</t>
  </si>
  <si>
    <t>Showers and bathing   facilities
淋浴和洗浴设施</t>
  </si>
  <si>
    <t>Hygiene training and WASH awareness behaviour change
卫生培训和WASH意识行为改变</t>
  </si>
  <si>
    <t>Personal protective equipment (PPE) provision
个人防护装备（PPE）规定</t>
  </si>
  <si>
    <t>Training for cleaning and maintenance staff
清洁和维修人员培训</t>
  </si>
  <si>
    <t>Cleaning equipment storage
清洁设备存放</t>
  </si>
  <si>
    <t>Monitoring and reporting on water-related diseases
监测和报告与水有关的疾病</t>
  </si>
  <si>
    <t>Value/Supply Chain WASH 价值/供应链WASH</t>
  </si>
  <si>
    <t>Written policies (Code of Conduct) are in place that outline expectation for water, sanitation and hygiene for supply chain workplaces  
制定了书面政策（《行为准则》），概述了对供应链工作场所的水，环境卫生和个人卫生的期望</t>
  </si>
  <si>
    <t>If policies exist there is a strategy to promote  implementation and self-monitoring by the company's suppliers 
如果已有政策，则有一种策略可以促进公司供应商的实施和自我监控</t>
  </si>
  <si>
    <t>Community WASH
社区WASH</t>
  </si>
  <si>
    <t>Community household WASH assessment
社区家庭WASH评估</t>
  </si>
  <si>
    <t>Workplace community WASH action plan
工作场所社区WASH行动计划</t>
  </si>
  <si>
    <t>Environmental impact of workplace WASH operations on community
工作场所WASH运营对社区的环境影响</t>
  </si>
  <si>
    <t>Not applicable 不适用</t>
  </si>
  <si>
    <t>No implementation  未实施</t>
  </si>
  <si>
    <t>Medium Implementation  中等实施</t>
  </si>
  <si>
    <t>Full Implementation 完全实施</t>
  </si>
  <si>
    <t>Dimension not relevant or applicable 该维度不相关或不适用</t>
  </si>
  <si>
    <t>Dimension not implemented: the facility or work place setting, e.g. agriculture site, does not include this dimension 
未实现尺寸：设施或工作地点设置，例如 农业站点，不包括此维度</t>
  </si>
  <si>
    <t>Dimension partially implemented but some features are missing to consider that Pledge Compliance has been achieved
维度已部分实施，但缺少一些功能来衡量承诺是否达成</t>
  </si>
  <si>
    <t>Pledge Compliance: the dimension is fully implemented 
承诺合规，该维度已完全实施</t>
  </si>
  <si>
    <t>Provide rationale for why this dimension is not relevant and/or not applicable in column K (“Scoring Comments and Details”). 提供理由说明为什么此维度在K列中不相关和/或不适用（“评分注释和详细信息”）。</t>
  </si>
  <si>
    <t>Dimension to be identified as a gap;  action plan needed to address this gap. 标识为空白的维度； 需要采取行动计划来弥补这一差距。</t>
  </si>
  <si>
    <t>Provide explanation on what are the missing elements in column K. Missing features to be identified as gaps and action plans needed to address them. 
在K列中提供哪些缺失元素的解释。缺失特征应被识别为差距和解决它们所需的行动计划。</t>
  </si>
  <si>
    <t>See detailed description of what each criteria means in practice in Column E and G (“Scoring Details”). 请参阅E和G栏中有关每个标准实际含义的详细说明（“评分明细”）。</t>
  </si>
  <si>
    <t>Community WASH 社区WASH</t>
  </si>
  <si>
    <t>Pledge Compliance achieved within the facility? 
该场所是否达到了承诺合规？</t>
  </si>
  <si>
    <t>Self-Assessment Tool for Evaluating Access to Water, Sanitation and Hygiene (WASH) 用于评估获得水，环境卫生和卫生的情况（WASH）的自我评估工具</t>
  </si>
  <si>
    <t>Category类别</t>
  </si>
  <si>
    <t>Stage of Implementation 实施阶段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</si>
</sst>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1"/>
      <color theme="1"/>
      <name val="Calibri"/>
      <family val="2"/>
      <scheme val="minor"/>
    </font>
    <font>
      <sz val="11"/>
      <color theme="1"/>
      <name val="Calibri"/>
      <family val="2"/>
      <scheme val="minor"/>
    </font>
    <font>
      <sz val="10"/>
      <name val="Arial"/>
      <family val="2"/>
    </font>
    <font>
      <b/>
      <sz val="16"/>
      <name val="Arial"/>
      <family val="2"/>
    </font>
    <font>
      <b/>
      <sz val="10"/>
      <color rgb="FF000000"/>
      <name val="Arial"/>
      <family val="2"/>
    </font>
    <font>
      <b/>
      <sz val="10"/>
      <color theme="0"/>
      <name val="Arial"/>
      <family val="2"/>
    </font>
    <font>
      <b/>
      <sz val="11"/>
      <color rgb="FF000000"/>
      <name val="Arial"/>
      <family val="2"/>
    </font>
    <font>
      <sz val="10"/>
      <color rgb="FFFF0000"/>
      <name val="Arial"/>
      <family val="2"/>
    </font>
    <font>
      <sz val="10"/>
      <color rgb="FF000000"/>
      <name val="Arial"/>
      <family val="2"/>
    </font>
    <font>
      <sz val="11"/>
      <color rgb="FF000000"/>
      <name val="Arial"/>
      <family val="2"/>
    </font>
    <font>
      <b/>
      <sz val="10"/>
      <name val="Arial"/>
      <family val="2"/>
    </font>
    <font>
      <sz val="10"/>
      <color rgb="FF002060"/>
      <name val="Arial"/>
      <family val="2"/>
    </font>
    <font>
      <sz val="11"/>
      <color rgb="FF00B050"/>
      <name val="Calibri"/>
      <family val="2"/>
      <scheme val="minor"/>
    </font>
    <font>
      <sz val="10"/>
      <color rgb="FF00B050"/>
      <name val="Arial"/>
      <family val="2"/>
    </font>
    <font>
      <b/>
      <sz val="11"/>
      <name val="Arial"/>
      <family val="2"/>
    </font>
    <font>
      <sz val="11"/>
      <name val="Arial"/>
      <family val="2"/>
    </font>
    <font>
      <i/>
      <sz val="11"/>
      <color rgb="FF000000"/>
      <name val="Arial"/>
      <family val="2"/>
    </font>
    <font>
      <i/>
      <sz val="10"/>
      <name val="Arial"/>
      <family val="2"/>
    </font>
    <font>
      <sz val="11"/>
      <color rgb="FF000000"/>
      <name val="Calibri"/>
      <family val="2"/>
      <scheme val="minor"/>
    </font>
    <font>
      <sz val="10"/>
      <color rgb="FFC00000"/>
      <name val="Arial"/>
      <family val="2"/>
    </font>
    <font>
      <sz val="10"/>
      <color theme="1"/>
      <name val="Arial"/>
      <family val="2"/>
    </font>
    <font>
      <sz val="11"/>
      <color rgb="FFC00000"/>
      <name val="Calibri"/>
      <family val="2"/>
      <scheme val="minor"/>
    </font>
    <font>
      <u/>
      <sz val="10"/>
      <name val="Arial"/>
      <family val="2"/>
    </font>
    <font>
      <b/>
      <vertAlign val="superscript"/>
      <sz val="8"/>
      <color theme="0"/>
      <name val="Arial"/>
      <family val="2"/>
    </font>
    <font>
      <b/>
      <sz val="14"/>
      <name val="Arial"/>
      <family val="2"/>
    </font>
    <font>
      <u/>
      <sz val="11"/>
      <color theme="10"/>
      <name val="Calibri"/>
      <family val="2"/>
      <scheme val="minor"/>
    </font>
    <font>
      <u/>
      <sz val="10"/>
      <color theme="10"/>
      <name val="Arial"/>
      <family val="2"/>
    </font>
    <font>
      <u/>
      <sz val="10"/>
      <color indexed="12"/>
      <name val="Arial"/>
      <family val="2"/>
    </font>
    <font>
      <b/>
      <sz val="10"/>
      <color rgb="FF002060"/>
      <name val="Arial"/>
      <family val="2"/>
    </font>
    <font>
      <sz val="11"/>
      <color rgb="FF002060"/>
      <name val="Calibri"/>
      <family val="2"/>
      <scheme val="minor"/>
    </font>
    <font>
      <sz val="11"/>
      <name val="Calibri"/>
      <family val="2"/>
      <scheme val="minor"/>
    </font>
    <font>
      <u/>
      <sz val="10"/>
      <color rgb="FF002060"/>
      <name val="Arial"/>
      <family val="2"/>
    </font>
    <font>
      <i/>
      <sz val="11"/>
      <name val="Arial"/>
      <family val="2"/>
    </font>
    <font>
      <u/>
      <sz val="10"/>
      <color theme="1"/>
      <name val="Arial"/>
      <family val="2"/>
    </font>
    <font>
      <u/>
      <sz val="11"/>
      <color theme="1"/>
      <name val="Calibri"/>
      <family val="2"/>
      <scheme val="minor"/>
    </font>
    <font>
      <strike/>
      <sz val="10"/>
      <name val="Arial"/>
      <family val="2"/>
    </font>
    <font>
      <strike/>
      <u/>
      <sz val="10"/>
      <color rgb="FF002060"/>
      <name val="Arial"/>
      <family val="2"/>
    </font>
    <font>
      <strike/>
      <sz val="10"/>
      <color rgb="FF002060"/>
      <name val="Arial"/>
      <family val="2"/>
    </font>
    <font>
      <b/>
      <sz val="10"/>
      <color rgb="FFC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0"/>
        <bgColor indexed="64"/>
      </patternFill>
    </fill>
    <fill>
      <patternFill patternType="solid">
        <fgColor rgb="FF002776"/>
        <bgColor indexed="64"/>
      </patternFill>
    </fill>
    <fill>
      <patternFill patternType="solid">
        <fgColor rgb="FF7F7F7F"/>
        <bgColor indexed="64"/>
      </patternFill>
    </fill>
    <fill>
      <patternFill patternType="solid">
        <fgColor theme="0" tint="-4.9989318521683403E-2"/>
        <bgColor indexed="64"/>
      </patternFill>
    </fill>
    <fill>
      <patternFill patternType="solid">
        <fgColor indexed="22"/>
        <bgColor indexed="64"/>
      </patternFill>
    </fill>
    <fill>
      <patternFill patternType="solid">
        <fgColor rgb="FF4066B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37609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BC2E6"/>
        <bgColor indexed="64"/>
      </patternFill>
    </fill>
    <fill>
      <patternFill patternType="solid">
        <fgColor rgb="FFDDEBF7"/>
        <bgColor indexed="64"/>
      </patternFill>
    </fill>
  </fills>
  <borders count="58">
    <border>
      <left/>
      <right/>
      <top/>
      <bottom/>
      <diagonal/>
    </border>
    <border>
      <left/>
      <right/>
      <top/>
      <bottom style="medium">
        <color rgb="FF4066B2"/>
      </bottom>
      <diagonal/>
    </border>
    <border>
      <left/>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diagonal/>
    </border>
    <border>
      <left/>
      <right/>
      <top style="thick">
        <color rgb="FF4066B2"/>
      </top>
      <bottom/>
      <diagonal/>
    </border>
    <border>
      <left/>
      <right/>
      <top style="thin">
        <color rgb="FF4066B2"/>
      </top>
      <bottom style="thin">
        <color rgb="FF4066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rgb="FF4066B2"/>
      </top>
      <bottom/>
      <diagonal/>
    </border>
    <border>
      <left/>
      <right/>
      <top/>
      <bottom style="thin">
        <color rgb="FF4066B2"/>
      </bottom>
      <diagonal/>
    </border>
    <border>
      <left/>
      <right/>
      <top style="thick">
        <color rgb="FF4066B2"/>
      </top>
      <bottom style="thin">
        <color theme="4"/>
      </bottom>
      <diagonal/>
    </border>
    <border>
      <left/>
      <right/>
      <top style="thin">
        <color theme="4"/>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002776"/>
      </top>
      <bottom/>
      <diagonal/>
    </border>
    <border>
      <left style="thin">
        <color theme="0"/>
      </left>
      <right style="thin">
        <color theme="0"/>
      </right>
      <top style="thin">
        <color theme="0"/>
      </top>
      <bottom style="thin">
        <color theme="0"/>
      </bottom>
      <diagonal/>
    </border>
    <border>
      <left/>
      <right/>
      <top/>
      <bottom style="thick">
        <color rgb="FF4066B2"/>
      </bottom>
      <diagonal/>
    </border>
    <border>
      <left/>
      <right/>
      <top style="thick">
        <color rgb="FF4066B2"/>
      </top>
      <bottom style="thin">
        <color rgb="FF4066B2"/>
      </bottom>
      <diagonal/>
    </border>
    <border>
      <left/>
      <right/>
      <top style="medium">
        <color rgb="FFFFFFFF"/>
      </top>
      <bottom style="thin">
        <color rgb="FF4066B2"/>
      </bottom>
      <diagonal/>
    </border>
    <border>
      <left style="thin">
        <color theme="0" tint="-0.499984740745262"/>
      </left>
      <right/>
      <top style="thin">
        <color theme="4"/>
      </top>
      <bottom/>
      <diagonal/>
    </border>
    <border>
      <left style="thin">
        <color theme="0" tint="-0.499984740745262"/>
      </left>
      <right/>
      <top/>
      <bottom/>
      <diagonal/>
    </border>
    <border>
      <left style="thin">
        <color theme="0" tint="-0.499984740745262"/>
      </left>
      <right/>
      <top/>
      <bottom style="thin">
        <color theme="4"/>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thin">
        <color theme="0" tint="-0.499984740745262"/>
      </top>
      <bottom style="thin">
        <color rgb="FF4066B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thin">
        <color rgb="FF4066B2"/>
      </bottom>
      <diagonal/>
    </border>
    <border>
      <left/>
      <right/>
      <top style="thin">
        <color rgb="FF4066B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rgb="FF4066B2"/>
      </top>
      <bottom/>
      <diagonal/>
    </border>
    <border>
      <left style="thin">
        <color theme="0" tint="-0.499984740745262"/>
      </left>
      <right/>
      <top/>
      <bottom style="thin">
        <color rgb="FF4066B2"/>
      </bottom>
      <diagonal/>
    </border>
    <border>
      <left/>
      <right/>
      <top style="thin">
        <color indexed="64"/>
      </top>
      <bottom/>
      <diagonal/>
    </border>
    <border>
      <left/>
      <right style="thin">
        <color theme="0" tint="-0.499984740745262"/>
      </right>
      <top style="thin">
        <color rgb="FF4066B2"/>
      </top>
      <bottom style="thin">
        <color theme="0" tint="-0.499984740745262"/>
      </bottom>
      <diagonal/>
    </border>
    <border>
      <left/>
      <right/>
      <top/>
      <bottom style="thin">
        <color indexed="64"/>
      </bottom>
      <diagonal/>
    </border>
    <border>
      <left/>
      <right style="thin">
        <color theme="0" tint="-0.499984740745262"/>
      </right>
      <top style="thin">
        <color indexed="64"/>
      </top>
      <bottom style="thin">
        <color rgb="FF4066B2"/>
      </bottom>
      <diagonal/>
    </border>
    <border>
      <left/>
      <right style="thin">
        <color theme="0" tint="-0.499984740745262"/>
      </right>
      <top style="thin">
        <color indexed="64"/>
      </top>
      <bottom style="thick">
        <color rgb="FF4066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style="thin">
        <color rgb="FF7F7F7F"/>
      </top>
      <bottom/>
      <diagonal/>
    </border>
    <border>
      <left style="thin">
        <color rgb="FF7F7F7F"/>
      </left>
      <right/>
      <top/>
      <bottom style="thin">
        <color theme="0" tint="-0.499984740745262"/>
      </bottom>
      <diagonal/>
    </border>
    <border>
      <left/>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diagonal/>
    </border>
    <border>
      <left style="thin">
        <color rgb="FF7F7F7F"/>
      </left>
      <right/>
      <top style="thin">
        <color theme="0" tint="-0.499984740745262"/>
      </top>
      <bottom style="thin">
        <color theme="0" tint="-0.499984740745262"/>
      </bottom>
      <diagonal/>
    </border>
    <border>
      <left style="thin">
        <color rgb="FF7F7F7F"/>
      </left>
      <right/>
      <top style="thin">
        <color theme="0" tint="-0.499984740745262"/>
      </top>
      <bottom/>
      <diagonal/>
    </border>
    <border>
      <left/>
      <right/>
      <top style="thin">
        <color theme="4"/>
      </top>
      <bottom style="thin">
        <color theme="0" tint="-0.499984740745262"/>
      </bottom>
      <diagonal/>
    </border>
    <border>
      <left/>
      <right/>
      <top style="thin">
        <color rgb="FF002060"/>
      </top>
      <bottom style="thin">
        <color theme="0" tint="-0.499984740745262"/>
      </bottom>
      <diagonal/>
    </border>
    <border>
      <left/>
      <right/>
      <top style="thin">
        <color theme="0" tint="-0.499984740745262"/>
      </top>
      <bottom style="thin">
        <color indexed="64"/>
      </bottom>
      <diagonal/>
    </border>
  </borders>
  <cellStyleXfs count="8">
    <xf numFmtId="0" fontId="0" fillId="0" borderId="0"/>
    <xf numFmtId="0" fontId="2" fillId="0" borderId="0"/>
    <xf numFmtId="0" fontId="1" fillId="0" borderId="0"/>
    <xf numFmtId="0" fontId="2" fillId="0" borderId="0"/>
    <xf numFmtId="9" fontId="1" fillId="0" borderId="0" applyFont="0" applyFill="0" applyBorder="0" applyAlignment="0" applyProtection="0"/>
    <xf numFmtId="0" fontId="25" fillId="0" borderId="0" applyNumberFormat="0" applyFill="0" applyBorder="0" applyAlignment="0" applyProtection="0"/>
    <xf numFmtId="0" fontId="2" fillId="0" borderId="0"/>
    <xf numFmtId="0" fontId="27" fillId="0" borderId="0" applyNumberFormat="0" applyFill="0" applyBorder="0" applyAlignment="0" applyProtection="0">
      <alignment vertical="top"/>
      <protection locked="0"/>
    </xf>
  </cellStyleXfs>
  <cellXfs count="322">
    <xf numFmtId="0" fontId="0" fillId="0" borderId="0" xfId="0"/>
    <xf numFmtId="0" fontId="2" fillId="0" borderId="0" xfId="1" applyProtection="1">
      <protection locked="0"/>
    </xf>
    <xf numFmtId="0" fontId="3" fillId="0" borderId="1" xfId="1" applyFont="1" applyBorder="1" applyProtection="1">
      <protection locked="0"/>
    </xf>
    <xf numFmtId="0" fontId="2" fillId="0" borderId="1" xfId="1" applyBorder="1" applyProtection="1">
      <protection locked="0"/>
    </xf>
    <xf numFmtId="0" fontId="0" fillId="0" borderId="0" xfId="0" applyProtection="1">
      <protection locked="0"/>
    </xf>
    <xf numFmtId="0" fontId="3" fillId="0" borderId="0" xfId="1" applyFont="1" applyProtection="1">
      <protection locked="0"/>
    </xf>
    <xf numFmtId="0" fontId="1" fillId="2" borderId="0" xfId="2" applyFill="1" applyProtection="1">
      <protection locked="0"/>
    </xf>
    <xf numFmtId="0" fontId="4" fillId="0" borderId="2" xfId="2" applyFont="1" applyBorder="1" applyAlignment="1" applyProtection="1">
      <alignment horizontal="center" vertical="center" wrapText="1"/>
      <protection locked="0"/>
    </xf>
    <xf numFmtId="0" fontId="5" fillId="3" borderId="3" xfId="2" applyFont="1" applyFill="1" applyBorder="1" applyAlignment="1" applyProtection="1">
      <alignment horizontal="left" vertical="center" readingOrder="1"/>
      <protection locked="0"/>
    </xf>
    <xf numFmtId="0" fontId="5" fillId="3" borderId="3" xfId="2" applyFont="1" applyFill="1" applyBorder="1" applyAlignment="1" applyProtection="1">
      <alignment horizontal="center" vertical="center" readingOrder="1"/>
      <protection locked="0"/>
    </xf>
    <xf numFmtId="0" fontId="4" fillId="0" borderId="0" xfId="2" applyFont="1" applyAlignment="1" applyProtection="1">
      <alignment horizontal="center" vertical="center" wrapText="1"/>
      <protection locked="0"/>
    </xf>
    <xf numFmtId="0" fontId="5" fillId="4" borderId="4" xfId="2" applyFont="1" applyFill="1" applyBorder="1" applyAlignment="1" applyProtection="1">
      <alignment horizontal="center" vertical="center" wrapText="1" readingOrder="1"/>
      <protection locked="0"/>
    </xf>
    <xf numFmtId="0" fontId="6" fillId="5" borderId="5" xfId="2" applyFont="1" applyFill="1" applyBorder="1" applyAlignment="1" applyProtection="1">
      <alignment horizontal="center" vertical="center" wrapText="1" readingOrder="1"/>
      <protection locked="0"/>
    </xf>
    <xf numFmtId="0" fontId="2" fillId="5" borderId="5" xfId="1" applyFill="1" applyBorder="1" applyProtection="1">
      <protection locked="0"/>
    </xf>
    <xf numFmtId="0" fontId="6" fillId="5" borderId="5" xfId="2" applyFont="1" applyFill="1" applyBorder="1" applyAlignment="1" applyProtection="1">
      <alignment horizontal="left" vertical="center" wrapText="1" readingOrder="1"/>
      <protection locked="0"/>
    </xf>
    <xf numFmtId="0" fontId="7" fillId="5" borderId="5" xfId="2" applyFont="1" applyFill="1" applyBorder="1" applyAlignment="1" applyProtection="1">
      <alignment vertical="center" wrapText="1" readingOrder="1"/>
      <protection locked="0"/>
    </xf>
    <xf numFmtId="164" fontId="8" fillId="5" borderId="5" xfId="2" applyNumberFormat="1" applyFont="1" applyFill="1" applyBorder="1" applyAlignment="1">
      <alignment horizontal="center" vertical="center" wrapText="1" readingOrder="1"/>
    </xf>
    <xf numFmtId="0" fontId="8" fillId="5" borderId="5" xfId="2" applyFont="1" applyFill="1" applyBorder="1" applyAlignment="1" applyProtection="1">
      <alignment horizontal="right" vertical="center" wrapText="1" readingOrder="1"/>
      <protection locked="0"/>
    </xf>
    <xf numFmtId="0" fontId="7" fillId="5" borderId="5" xfId="2" applyFont="1" applyFill="1" applyBorder="1" applyAlignment="1" applyProtection="1">
      <alignment horizontal="left" vertical="center" wrapText="1" readingOrder="1"/>
      <protection locked="0"/>
    </xf>
    <xf numFmtId="0" fontId="8" fillId="5" borderId="5" xfId="2" applyFont="1" applyFill="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0" fillId="0" borderId="6" xfId="2" applyFont="1" applyBorder="1" applyAlignment="1" applyProtection="1">
      <alignment horizontal="left" vertical="center" wrapText="1" indent="3" readingOrder="1"/>
      <protection locked="0"/>
    </xf>
    <xf numFmtId="0" fontId="2" fillId="0" borderId="6" xfId="2" applyFont="1" applyBorder="1" applyAlignment="1" applyProtection="1">
      <alignment vertical="top" wrapText="1" readingOrder="1"/>
      <protection locked="0"/>
    </xf>
    <xf numFmtId="164" fontId="8" fillId="0" borderId="6" xfId="2" applyNumberFormat="1" applyFont="1" applyBorder="1" applyAlignment="1">
      <alignment horizontal="center" vertical="center" wrapText="1" readingOrder="1"/>
    </xf>
    <xf numFmtId="0" fontId="8" fillId="0" borderId="6" xfId="2" applyFont="1" applyBorder="1" applyAlignment="1" applyProtection="1">
      <alignment horizontal="right" vertical="center" wrapText="1" readingOrder="1"/>
      <protection locked="0"/>
    </xf>
    <xf numFmtId="0" fontId="8" fillId="0" borderId="6" xfId="2" applyFont="1" applyBorder="1" applyAlignment="1" applyProtection="1">
      <alignment horizontal="left" vertical="center" wrapText="1" readingOrder="1"/>
      <protection locked="0"/>
    </xf>
    <xf numFmtId="0" fontId="12" fillId="2" borderId="0" xfId="2" applyFont="1" applyFill="1" applyProtection="1">
      <protection locked="0"/>
    </xf>
    <xf numFmtId="0" fontId="2" fillId="0" borderId="6" xfId="2" applyFont="1" applyBorder="1" applyAlignment="1" applyProtection="1">
      <alignment horizontal="left" vertical="center" wrapText="1" readingOrder="1"/>
      <protection locked="0"/>
    </xf>
    <xf numFmtId="0" fontId="13" fillId="0" borderId="0" xfId="0" applyFont="1" applyProtection="1">
      <protection locked="0"/>
    </xf>
    <xf numFmtId="0" fontId="8" fillId="0" borderId="6" xfId="2" applyFont="1" applyBorder="1" applyAlignment="1" applyProtection="1">
      <alignment horizontal="center" vertical="center" wrapText="1" readingOrder="1"/>
      <protection locked="0"/>
    </xf>
    <xf numFmtId="0" fontId="14" fillId="5" borderId="5" xfId="2" applyFont="1" applyFill="1" applyBorder="1" applyAlignment="1" applyProtection="1">
      <alignment horizontal="left" vertical="center" wrapText="1" readingOrder="1"/>
      <protection locked="0"/>
    </xf>
    <xf numFmtId="0" fontId="15" fillId="0" borderId="0" xfId="1" applyFont="1" applyProtection="1">
      <protection locked="0"/>
    </xf>
    <xf numFmtId="0" fontId="10" fillId="2" borderId="6" xfId="2" applyFont="1" applyFill="1" applyBorder="1" applyAlignment="1" applyProtection="1">
      <alignment horizontal="left" vertical="center" wrapText="1" indent="3" readingOrder="1"/>
      <protection locked="0"/>
    </xf>
    <xf numFmtId="0" fontId="2" fillId="0" borderId="0" xfId="0" applyFont="1" applyProtection="1">
      <protection locked="0"/>
    </xf>
    <xf numFmtId="164" fontId="2" fillId="0" borderId="6" xfId="2" applyNumberFormat="1" applyFont="1" applyBorder="1" applyAlignment="1">
      <alignment horizontal="center" vertical="center" wrapText="1" readingOrder="1"/>
    </xf>
    <xf numFmtId="0" fontId="16" fillId="5" borderId="0" xfId="2" applyFont="1" applyFill="1" applyAlignment="1" applyProtection="1">
      <alignment horizontal="center" vertical="center" wrapText="1" readingOrder="1"/>
      <protection locked="0"/>
    </xf>
    <xf numFmtId="0" fontId="2" fillId="5" borderId="0" xfId="1" applyFill="1" applyProtection="1">
      <protection locked="0"/>
    </xf>
    <xf numFmtId="0" fontId="14" fillId="5" borderId="0" xfId="2" applyFont="1" applyFill="1" applyAlignment="1" applyProtection="1">
      <alignment horizontal="left" vertical="center" wrapText="1" readingOrder="1"/>
      <protection locked="0"/>
    </xf>
    <xf numFmtId="164" fontId="4" fillId="5" borderId="0" xfId="2" applyNumberFormat="1" applyFont="1" applyFill="1" applyAlignment="1">
      <alignment horizontal="center" vertical="center" wrapText="1" readingOrder="1"/>
    </xf>
    <xf numFmtId="164" fontId="8" fillId="5" borderId="0" xfId="2" applyNumberFormat="1" applyFont="1" applyFill="1" applyAlignment="1">
      <alignment horizontal="center" vertical="center" wrapText="1" readingOrder="1"/>
    </xf>
    <xf numFmtId="0" fontId="8" fillId="5" borderId="0" xfId="2" applyFont="1" applyFill="1" applyAlignment="1" applyProtection="1">
      <alignment horizontal="right" vertical="center" wrapText="1" readingOrder="1"/>
      <protection locked="0"/>
    </xf>
    <xf numFmtId="0" fontId="8" fillId="5" borderId="0" xfId="2" applyFont="1" applyFill="1" applyAlignment="1" applyProtection="1">
      <alignment horizontal="left" vertical="center" wrapText="1" readingOrder="1"/>
      <protection locked="0"/>
    </xf>
    <xf numFmtId="0" fontId="10" fillId="6" borderId="0" xfId="3" applyFont="1" applyFill="1" applyAlignment="1" applyProtection="1">
      <alignment vertical="center"/>
      <protection locked="0"/>
    </xf>
    <xf numFmtId="0" fontId="2" fillId="6" borderId="0" xfId="3" applyFill="1" applyAlignment="1" applyProtection="1">
      <alignment vertical="center"/>
      <protection locked="0"/>
    </xf>
    <xf numFmtId="0" fontId="2" fillId="0" borderId="0" xfId="3" applyAlignment="1" applyProtection="1">
      <alignment vertical="center"/>
      <protection locked="0"/>
    </xf>
    <xf numFmtId="0" fontId="5" fillId="7" borderId="2" xfId="2" applyFont="1" applyFill="1" applyBorder="1" applyAlignment="1" applyProtection="1">
      <alignment horizontal="center" vertical="center" readingOrder="1"/>
      <protection locked="0"/>
    </xf>
    <xf numFmtId="0" fontId="5" fillId="7" borderId="2" xfId="2" applyFont="1" applyFill="1" applyBorder="1" applyAlignment="1" applyProtection="1">
      <alignment horizontal="left" vertical="center" readingOrder="1"/>
      <protection locked="0"/>
    </xf>
    <xf numFmtId="0" fontId="2" fillId="0" borderId="9" xfId="1" applyBorder="1" applyAlignment="1" applyProtection="1">
      <alignment horizontal="center"/>
      <protection locked="0"/>
    </xf>
    <xf numFmtId="0" fontId="2" fillId="0" borderId="9" xfId="1" quotePrefix="1" applyBorder="1" applyAlignment="1" applyProtection="1">
      <alignment horizontal="center"/>
      <protection locked="0"/>
    </xf>
    <xf numFmtId="0" fontId="10" fillId="0" borderId="0" xfId="2" applyFont="1" applyBorder="1" applyAlignment="1" applyProtection="1">
      <alignment horizontal="left" vertical="center" wrapText="1" indent="3" readingOrder="1"/>
      <protection locked="0"/>
    </xf>
    <xf numFmtId="164" fontId="8" fillId="0" borderId="0" xfId="2" applyNumberFormat="1" applyFont="1" applyBorder="1" applyAlignment="1">
      <alignment horizontal="center" vertical="center" wrapText="1" readingOrder="1"/>
    </xf>
    <xf numFmtId="0" fontId="8" fillId="0" borderId="0" xfId="2" applyFont="1" applyBorder="1" applyAlignment="1" applyProtection="1">
      <alignment horizontal="left" vertical="center" wrapText="1" readingOrder="1"/>
      <protection locked="0"/>
    </xf>
    <xf numFmtId="0" fontId="5" fillId="8" borderId="4" xfId="2" applyFont="1" applyFill="1" applyBorder="1" applyAlignment="1" applyProtection="1">
      <alignment horizontal="center" vertical="center" wrapText="1" readingOrder="1"/>
      <protection locked="0"/>
    </xf>
    <xf numFmtId="0" fontId="2" fillId="9" borderId="6" xfId="2" applyFont="1" applyFill="1" applyBorder="1" applyAlignment="1" applyProtection="1">
      <alignment vertical="top" wrapText="1" readingOrder="1"/>
      <protection locked="0"/>
    </xf>
    <xf numFmtId="0" fontId="4" fillId="10" borderId="0" xfId="2" applyFont="1" applyFill="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4" fillId="10" borderId="0" xfId="2" applyFont="1" applyFill="1" applyAlignment="1" applyProtection="1">
      <alignment horizontal="center" vertical="center" wrapText="1" readingOrder="1"/>
      <protection locked="0"/>
    </xf>
    <xf numFmtId="0" fontId="14" fillId="5" borderId="12" xfId="2" applyFont="1" applyFill="1" applyBorder="1" applyAlignment="1" applyProtection="1">
      <alignment vertical="center" wrapText="1" readingOrder="1"/>
      <protection locked="0"/>
    </xf>
    <xf numFmtId="0" fontId="7" fillId="5" borderId="12" xfId="2" applyFont="1" applyFill="1" applyBorder="1" applyAlignment="1" applyProtection="1">
      <alignment vertical="center" wrapText="1" readingOrder="1"/>
      <protection locked="0"/>
    </xf>
    <xf numFmtId="0" fontId="1" fillId="0" borderId="0" xfId="2" applyFill="1" applyProtection="1">
      <protection locked="0"/>
    </xf>
    <xf numFmtId="0" fontId="0" fillId="0" borderId="0" xfId="0" applyFill="1" applyProtection="1">
      <protection locked="0"/>
    </xf>
    <xf numFmtId="0" fontId="2" fillId="0" borderId="11" xfId="2" applyFont="1" applyFill="1" applyBorder="1" applyAlignment="1" applyProtection="1">
      <alignment vertical="top" wrapText="1" readingOrder="1"/>
      <protection locked="0"/>
    </xf>
    <xf numFmtId="0" fontId="2" fillId="0" borderId="11" xfId="2" applyFont="1" applyBorder="1" applyAlignment="1" applyProtection="1">
      <alignment vertical="top" wrapText="1" readingOrder="1"/>
      <protection locked="0"/>
    </xf>
    <xf numFmtId="0" fontId="14" fillId="5" borderId="12" xfId="2" applyFont="1" applyFill="1" applyBorder="1" applyAlignment="1" applyProtection="1">
      <alignment horizontal="left" vertical="center" wrapText="1" readingOrder="1"/>
      <protection locked="0"/>
    </xf>
    <xf numFmtId="0" fontId="8" fillId="5" borderId="12" xfId="2" applyFont="1" applyFill="1" applyBorder="1" applyAlignment="1" applyProtection="1">
      <alignment horizontal="right" vertical="center" wrapText="1" readingOrder="1"/>
      <protection locked="0"/>
    </xf>
    <xf numFmtId="0" fontId="8" fillId="5" borderId="12" xfId="2" applyFont="1" applyFill="1" applyBorder="1" applyAlignment="1" applyProtection="1">
      <alignment horizontal="left" vertical="center" wrapText="1" readingOrder="1"/>
      <protection locked="0"/>
    </xf>
    <xf numFmtId="0" fontId="4" fillId="10" borderId="0" xfId="2" applyFont="1" applyFill="1" applyAlignment="1" applyProtection="1">
      <alignment horizontal="center" vertical="center" wrapText="1" readingOrder="1"/>
      <protection locked="0"/>
    </xf>
    <xf numFmtId="0" fontId="2" fillId="9" borderId="10" xfId="2" applyFont="1" applyFill="1" applyBorder="1" applyAlignment="1" applyProtection="1">
      <alignment vertical="top" wrapText="1" readingOrder="1"/>
      <protection locked="0"/>
    </xf>
    <xf numFmtId="0" fontId="8" fillId="0" borderId="0" xfId="2" applyFont="1" applyFill="1" applyBorder="1" applyAlignment="1" applyProtection="1">
      <alignment horizontal="center" vertical="center" wrapText="1" readingOrder="1"/>
      <protection locked="0"/>
    </xf>
    <xf numFmtId="0" fontId="5" fillId="3" borderId="14" xfId="2" applyFont="1" applyFill="1" applyBorder="1" applyAlignment="1" applyProtection="1">
      <alignment horizontal="center" vertical="center" readingOrder="1"/>
      <protection locked="0"/>
    </xf>
    <xf numFmtId="0" fontId="5" fillId="4" borderId="14"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left" vertical="center" wrapText="1" readingOrder="1"/>
      <protection locked="0"/>
    </xf>
    <xf numFmtId="164" fontId="2" fillId="0" borderId="11" xfId="1" applyNumberFormat="1" applyBorder="1" applyAlignment="1">
      <alignment horizontal="center" vertical="center"/>
    </xf>
    <xf numFmtId="9" fontId="2" fillId="0" borderId="11" xfId="4" applyFont="1" applyBorder="1" applyAlignment="1" applyProtection="1">
      <alignment horizontal="center" vertical="center"/>
    </xf>
    <xf numFmtId="0" fontId="2" fillId="0" borderId="11" xfId="1" applyBorder="1" applyAlignment="1" applyProtection="1">
      <alignment vertical="center"/>
      <protection locked="0"/>
    </xf>
    <xf numFmtId="164" fontId="2" fillId="0" borderId="16" xfId="1" applyNumberFormat="1" applyBorder="1" applyAlignment="1">
      <alignment horizontal="center" vertical="center"/>
    </xf>
    <xf numFmtId="9" fontId="2" fillId="0" borderId="16" xfId="4" applyFont="1" applyBorder="1" applyAlignment="1" applyProtection="1">
      <alignment horizontal="center" vertical="center"/>
    </xf>
    <xf numFmtId="0" fontId="2" fillId="0" borderId="16" xfId="1" applyBorder="1" applyAlignment="1" applyProtection="1">
      <alignment vertical="center"/>
      <protection locked="0"/>
    </xf>
    <xf numFmtId="0" fontId="24" fillId="5" borderId="5" xfId="1" applyFont="1" applyFill="1" applyBorder="1" applyAlignment="1" applyProtection="1">
      <alignment wrapText="1"/>
      <protection locked="0"/>
    </xf>
    <xf numFmtId="0" fontId="17" fillId="5" borderId="0" xfId="1" applyFont="1" applyFill="1" applyProtection="1">
      <protection locked="0"/>
    </xf>
    <xf numFmtId="0" fontId="10" fillId="0" borderId="0" xfId="1" applyFont="1" applyAlignment="1" applyProtection="1">
      <alignment horizontal="center" vertical="center"/>
      <protection locked="0"/>
    </xf>
    <xf numFmtId="0" fontId="17" fillId="0" borderId="0" xfId="1" applyFont="1" applyAlignment="1" applyProtection="1">
      <alignment horizontal="left" vertical="center"/>
      <protection locked="0"/>
    </xf>
    <xf numFmtId="164" fontId="2" fillId="0" borderId="0" xfId="1" applyNumberFormat="1" applyAlignment="1">
      <alignment horizontal="center" vertical="center"/>
    </xf>
    <xf numFmtId="9" fontId="2" fillId="0" borderId="0" xfId="4" applyFont="1" applyFill="1" applyBorder="1" applyAlignment="1" applyProtection="1">
      <alignment horizontal="center" vertical="center"/>
    </xf>
    <xf numFmtId="0" fontId="2" fillId="0" borderId="0" xfId="1" applyAlignment="1" applyProtection="1">
      <alignment vertical="center"/>
      <protection locked="0"/>
    </xf>
    <xf numFmtId="0" fontId="20" fillId="0" borderId="8" xfId="3" applyFont="1" applyBorder="1" applyAlignment="1" applyProtection="1">
      <alignment vertical="center"/>
      <protection locked="0"/>
    </xf>
    <xf numFmtId="0" fontId="20" fillId="0" borderId="8" xfId="3" applyFont="1" applyBorder="1" applyAlignment="1" applyProtection="1">
      <alignment vertical="center" wrapText="1"/>
      <protection locked="0"/>
    </xf>
    <xf numFmtId="0" fontId="20" fillId="0" borderId="8" xfId="0" applyFont="1" applyBorder="1" applyProtection="1">
      <protection locked="0"/>
    </xf>
    <xf numFmtId="0" fontId="20" fillId="0" borderId="0" xfId="0" applyFont="1" applyProtection="1">
      <protection locked="0"/>
    </xf>
    <xf numFmtId="0" fontId="0" fillId="11" borderId="0" xfId="0" applyFill="1"/>
    <xf numFmtId="0" fontId="21" fillId="11" borderId="0" xfId="0" applyFont="1" applyFill="1"/>
    <xf numFmtId="0" fontId="2" fillId="0" borderId="0" xfId="1"/>
    <xf numFmtId="0" fontId="2" fillId="0" borderId="0" xfId="6"/>
    <xf numFmtId="0" fontId="5" fillId="12" borderId="17" xfId="1" applyFont="1" applyFill="1" applyBorder="1" applyAlignment="1">
      <alignment horizontal="left" vertical="center" indent="1"/>
    </xf>
    <xf numFmtId="0" fontId="2" fillId="0" borderId="0" xfId="1" applyAlignment="1">
      <alignment vertical="center"/>
    </xf>
    <xf numFmtId="0" fontId="26" fillId="0" borderId="0" xfId="5" applyFont="1"/>
    <xf numFmtId="0" fontId="2" fillId="0" borderId="11" xfId="1" applyBorder="1" applyAlignment="1">
      <alignment vertical="center"/>
    </xf>
    <xf numFmtId="0" fontId="20" fillId="0" borderId="11" xfId="7" applyFont="1" applyFill="1" applyBorder="1" applyAlignment="1" applyProtection="1">
      <alignment vertical="center"/>
    </xf>
    <xf numFmtId="0" fontId="25" fillId="0" borderId="0" xfId="5"/>
    <xf numFmtId="0" fontId="2" fillId="0" borderId="1" xfId="1" applyFont="1" applyBorder="1" applyProtection="1">
      <protection locked="0"/>
    </xf>
    <xf numFmtId="0" fontId="2" fillId="0" borderId="0" xfId="1" applyFont="1" applyProtection="1">
      <protection locked="0"/>
    </xf>
    <xf numFmtId="0" fontId="10" fillId="5" borderId="5" xfId="2" applyFont="1" applyFill="1" applyBorder="1" applyAlignment="1" applyProtection="1">
      <alignment horizontal="left" vertical="center" wrapText="1" readingOrder="1"/>
      <protection locked="0"/>
    </xf>
    <xf numFmtId="0" fontId="10" fillId="5" borderId="0" xfId="2" applyFont="1" applyFill="1" applyAlignment="1" applyProtection="1">
      <alignment horizontal="left" vertical="center" wrapText="1" readingOrder="1"/>
      <protection locked="0"/>
    </xf>
    <xf numFmtId="0" fontId="2" fillId="6" borderId="0" xfId="3" applyFont="1" applyFill="1" applyAlignment="1" applyProtection="1">
      <alignment vertical="center"/>
      <protection locked="0"/>
    </xf>
    <xf numFmtId="0" fontId="2" fillId="0" borderId="0" xfId="3" applyFont="1" applyAlignment="1" applyProtection="1">
      <alignment vertical="center"/>
      <protection locked="0"/>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19" fillId="0" borderId="0" xfId="1" applyFont="1" applyProtection="1">
      <protection locked="0"/>
    </xf>
    <xf numFmtId="0" fontId="20" fillId="5" borderId="12" xfId="2" applyFont="1" applyFill="1" applyBorder="1" applyAlignment="1" applyProtection="1">
      <alignment horizontal="center" vertical="center" wrapText="1" readingOrder="1"/>
      <protection locked="0"/>
    </xf>
    <xf numFmtId="0" fontId="2" fillId="5" borderId="12" xfId="2" applyFont="1" applyFill="1" applyBorder="1" applyAlignment="1" applyProtection="1">
      <alignment vertical="center" wrapText="1" readingOrder="1"/>
      <protection locked="0"/>
    </xf>
    <xf numFmtId="0" fontId="5" fillId="8" borderId="4" xfId="2" applyFont="1" applyFill="1" applyBorder="1" applyAlignment="1" applyProtection="1">
      <alignment horizontal="left" vertical="center" wrapText="1" readingOrder="1"/>
      <protection locked="0"/>
    </xf>
    <xf numFmtId="0" fontId="20" fillId="5" borderId="19" xfId="2" applyFont="1" applyFill="1" applyBorder="1" applyAlignment="1" applyProtection="1">
      <alignment horizontal="center" vertical="center" wrapText="1" readingOrder="1"/>
      <protection locked="0"/>
    </xf>
    <xf numFmtId="0" fontId="8" fillId="0" borderId="11" xfId="0" applyFont="1" applyBorder="1" applyAlignment="1">
      <alignment horizontal="left" vertical="top" wrapText="1"/>
    </xf>
    <xf numFmtId="0" fontId="2" fillId="5" borderId="19" xfId="2" applyFont="1" applyFill="1" applyBorder="1" applyAlignment="1" applyProtection="1">
      <alignment horizontal="center" vertical="center" wrapText="1" readingOrder="1"/>
      <protection locked="0"/>
    </xf>
    <xf numFmtId="0" fontId="2" fillId="0" borderId="20" xfId="5" quotePrefix="1" applyFont="1" applyFill="1" applyBorder="1" applyAlignment="1">
      <alignment horizontal="center" vertical="center"/>
    </xf>
    <xf numFmtId="0" fontId="10" fillId="0" borderId="0" xfId="1" applyFont="1" applyBorder="1" applyAlignment="1" applyProtection="1">
      <alignment vertical="center"/>
      <protection locked="0"/>
    </xf>
    <xf numFmtId="164" fontId="2" fillId="0" borderId="0" xfId="1" applyNumberFormat="1" applyBorder="1" applyAlignment="1">
      <alignment horizontal="center" vertical="center"/>
    </xf>
    <xf numFmtId="9" fontId="2" fillId="0" borderId="0" xfId="4" applyFont="1" applyBorder="1" applyAlignment="1" applyProtection="1">
      <alignment horizontal="center" vertical="center"/>
    </xf>
    <xf numFmtId="0" fontId="2" fillId="0" borderId="0" xfId="1" applyBorder="1" applyAlignment="1" applyProtection="1">
      <alignment vertical="center"/>
      <protection locked="0"/>
    </xf>
    <xf numFmtId="0" fontId="20" fillId="5" borderId="5" xfId="2" applyFont="1" applyFill="1" applyBorder="1" applyAlignment="1" applyProtection="1">
      <alignment horizontal="center" vertical="center" wrapText="1" readingOrder="1"/>
      <protection locked="0"/>
    </xf>
    <xf numFmtId="0" fontId="2" fillId="9" borderId="31" xfId="2" applyFont="1" applyFill="1" applyBorder="1" applyAlignment="1" applyProtection="1">
      <alignment vertical="top" wrapText="1" readingOrder="1"/>
      <protection locked="0"/>
    </xf>
    <xf numFmtId="164" fontId="8" fillId="13" borderId="6" xfId="2" applyNumberFormat="1" applyFont="1" applyFill="1" applyBorder="1" applyAlignment="1" applyProtection="1">
      <alignment horizontal="center" vertical="center" wrapText="1" readingOrder="1"/>
      <protection locked="0"/>
    </xf>
    <xf numFmtId="164" fontId="2" fillId="13" borderId="6" xfId="2" applyNumberFormat="1" applyFont="1" applyFill="1" applyBorder="1" applyAlignment="1" applyProtection="1">
      <alignment horizontal="center" vertical="center" wrapText="1" readingOrder="1"/>
      <protection locked="0"/>
    </xf>
    <xf numFmtId="164" fontId="8" fillId="13" borderId="0" xfId="2" applyNumberFormat="1" applyFont="1" applyFill="1" applyBorder="1" applyAlignment="1" applyProtection="1">
      <alignment horizontal="center" vertical="center" wrapText="1" readingOrder="1"/>
      <protection locked="0"/>
    </xf>
    <xf numFmtId="0" fontId="2" fillId="0" borderId="11" xfId="2" applyFont="1" applyFill="1" applyBorder="1" applyAlignment="1" applyProtection="1">
      <alignment vertical="top" wrapText="1" readingOrder="1"/>
      <protection locked="0"/>
    </xf>
    <xf numFmtId="0" fontId="1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8" fillId="13" borderId="26" xfId="0" applyFont="1" applyFill="1" applyBorder="1" applyAlignment="1">
      <alignment horizontal="center" vertical="top" wrapText="1"/>
    </xf>
    <xf numFmtId="0" fontId="18" fillId="13" borderId="27" xfId="0" applyFont="1" applyFill="1" applyBorder="1" applyAlignment="1">
      <alignment horizontal="center" vertical="top" wrapText="1"/>
    </xf>
    <xf numFmtId="0" fontId="18" fillId="13" borderId="11" xfId="0" applyFont="1" applyFill="1" applyBorder="1" applyAlignment="1">
      <alignment horizontal="center" vertical="top" wrapText="1"/>
    </xf>
    <xf numFmtId="0" fontId="18" fillId="13" borderId="25" xfId="0" applyFont="1" applyFill="1" applyBorder="1" applyAlignment="1">
      <alignment horizontal="center" vertical="center" wrapText="1"/>
    </xf>
    <xf numFmtId="0" fontId="18" fillId="13" borderId="24" xfId="0" applyFont="1" applyFill="1" applyBorder="1" applyAlignment="1">
      <alignment horizontal="center" vertical="center" wrapText="1"/>
    </xf>
    <xf numFmtId="0" fontId="18" fillId="13" borderId="38" xfId="0" applyFont="1" applyFill="1" applyBorder="1" applyAlignment="1">
      <alignment horizontal="center" vertical="top" wrapText="1"/>
    </xf>
    <xf numFmtId="0" fontId="18" fillId="13" borderId="38" xfId="0" applyFont="1" applyFill="1" applyBorder="1" applyAlignment="1">
      <alignment horizontal="center" vertical="center" wrapText="1"/>
    </xf>
    <xf numFmtId="0" fontId="8" fillId="0" borderId="39" xfId="0" applyFont="1" applyBorder="1" applyAlignment="1">
      <alignment horizontal="left" vertical="top" wrapText="1"/>
    </xf>
    <xf numFmtId="0" fontId="18" fillId="13" borderId="29" xfId="0" applyFont="1" applyFill="1" applyBorder="1" applyAlignment="1">
      <alignment horizontal="center" vertical="top" wrapText="1"/>
    </xf>
    <xf numFmtId="0" fontId="18" fillId="13" borderId="28" xfId="0" applyFont="1" applyFill="1" applyBorder="1" applyAlignment="1">
      <alignment horizontal="center" vertical="top" wrapText="1"/>
    </xf>
    <xf numFmtId="0" fontId="18" fillId="13" borderId="32" xfId="0" applyFont="1" applyFill="1" applyBorder="1" applyAlignment="1">
      <alignment horizontal="center" vertical="top" wrapText="1"/>
    </xf>
    <xf numFmtId="0" fontId="18" fillId="13" borderId="33" xfId="0" applyFont="1" applyFill="1" applyBorder="1" applyAlignment="1">
      <alignment horizontal="center" vertical="top" wrapText="1"/>
    </xf>
    <xf numFmtId="0" fontId="18" fillId="13" borderId="0" xfId="0" applyFont="1" applyFill="1" applyAlignment="1">
      <alignment horizontal="center" vertical="top" wrapText="1"/>
    </xf>
    <xf numFmtId="0" fontId="18" fillId="13" borderId="31" xfId="0" applyFont="1" applyFill="1" applyBorder="1" applyAlignment="1">
      <alignment horizontal="center" vertical="top" wrapText="1"/>
    </xf>
    <xf numFmtId="0" fontId="18" fillId="13" borderId="34" xfId="0" applyFont="1" applyFill="1" applyBorder="1" applyAlignment="1">
      <alignment horizontal="center" vertical="top" wrapText="1"/>
    </xf>
    <xf numFmtId="0" fontId="2" fillId="13" borderId="0" xfId="2" applyFont="1" applyFill="1" applyBorder="1" applyAlignment="1" applyProtection="1">
      <alignment horizontal="center" vertical="top" wrapText="1" readingOrder="1"/>
      <protection locked="0"/>
    </xf>
    <xf numFmtId="0" fontId="2" fillId="13" borderId="34" xfId="2" applyFont="1" applyFill="1" applyBorder="1" applyAlignment="1" applyProtection="1">
      <alignment horizontal="center" vertical="top" wrapText="1" readingOrder="1"/>
      <protection locked="0"/>
    </xf>
    <xf numFmtId="0" fontId="2" fillId="13" borderId="11" xfId="2" applyFont="1" applyFill="1" applyBorder="1" applyAlignment="1" applyProtection="1">
      <alignment horizontal="center" vertical="top" wrapText="1" readingOrder="1"/>
      <protection locked="0"/>
    </xf>
    <xf numFmtId="164" fontId="17" fillId="5" borderId="0" xfId="2" applyNumberFormat="1" applyFont="1" applyFill="1" applyAlignment="1" applyProtection="1">
      <alignment horizontal="center" vertical="center" wrapText="1" readingOrder="1"/>
    </xf>
    <xf numFmtId="164" fontId="32" fillId="5" borderId="0" xfId="2" applyNumberFormat="1" applyFont="1" applyFill="1" applyAlignment="1" applyProtection="1">
      <alignment horizontal="center" vertical="center" wrapText="1" readingOrder="1"/>
    </xf>
    <xf numFmtId="0" fontId="10" fillId="0" borderId="11" xfId="1" applyFont="1" applyBorder="1" applyAlignment="1" applyProtection="1">
      <alignment vertical="center"/>
    </xf>
    <xf numFmtId="0" fontId="10" fillId="0" borderId="0" xfId="1" applyFont="1" applyBorder="1" applyAlignment="1" applyProtection="1">
      <alignment vertical="center"/>
    </xf>
    <xf numFmtId="0" fontId="17" fillId="5" borderId="0" xfId="1" applyFont="1" applyFill="1" applyAlignment="1" applyProtection="1">
      <alignment horizontal="center"/>
    </xf>
    <xf numFmtId="0" fontId="24" fillId="5" borderId="5" xfId="1" applyFont="1" applyFill="1" applyBorder="1" applyAlignment="1" applyProtection="1">
      <alignment horizontal="center" vertical="center"/>
    </xf>
    <xf numFmtId="0" fontId="2" fillId="0" borderId="7" xfId="3" applyBorder="1" applyAlignment="1" applyProtection="1">
      <alignment horizontal="center" vertical="center"/>
    </xf>
    <xf numFmtId="0" fontId="20" fillId="0" borderId="8" xfId="3" applyFont="1" applyBorder="1" applyAlignment="1" applyProtection="1">
      <alignment horizontal="center" vertical="center"/>
    </xf>
    <xf numFmtId="0" fontId="20" fillId="0" borderId="8" xfId="3" applyFont="1" applyBorder="1" applyAlignment="1" applyProtection="1">
      <alignment vertical="center"/>
    </xf>
    <xf numFmtId="0" fontId="8" fillId="14" borderId="37" xfId="0" applyFont="1" applyFill="1" applyBorder="1" applyAlignment="1">
      <alignment horizontal="left" vertical="top" wrapText="1"/>
    </xf>
    <xf numFmtId="0" fontId="8" fillId="14" borderId="27" xfId="0" applyFont="1" applyFill="1" applyBorder="1" applyAlignment="1">
      <alignment horizontal="center" vertical="top" wrapText="1"/>
    </xf>
    <xf numFmtId="0" fontId="2" fillId="14" borderId="11" xfId="2" applyFont="1" applyFill="1" applyBorder="1" applyAlignment="1" applyProtection="1">
      <alignment vertical="top" wrapText="1" readingOrder="1"/>
      <protection locked="0"/>
    </xf>
    <xf numFmtId="0" fontId="18" fillId="14" borderId="27" xfId="0" applyFont="1" applyFill="1" applyBorder="1" applyAlignment="1">
      <alignment horizontal="center" vertical="center" wrapText="1"/>
    </xf>
    <xf numFmtId="0" fontId="8" fillId="14" borderId="0" xfId="0" applyFont="1" applyFill="1" applyBorder="1" applyAlignment="1">
      <alignment horizontal="left" vertical="top" wrapText="1"/>
    </xf>
    <xf numFmtId="0" fontId="18" fillId="14" borderId="40" xfId="0" applyFont="1" applyFill="1" applyBorder="1" applyAlignment="1">
      <alignment horizontal="center" vertical="center" wrapText="1"/>
    </xf>
    <xf numFmtId="0" fontId="2" fillId="14" borderId="0" xfId="2" applyFont="1" applyFill="1" applyBorder="1" applyAlignment="1" applyProtection="1">
      <alignment vertical="top" wrapText="1" readingOrder="1"/>
      <protection locked="0"/>
    </xf>
    <xf numFmtId="0" fontId="18" fillId="14" borderId="41" xfId="0" applyFont="1" applyFill="1" applyBorder="1" applyAlignment="1">
      <alignment horizontal="center" vertical="center" wrapText="1"/>
    </xf>
    <xf numFmtId="0" fontId="5" fillId="7" borderId="0" xfId="2" applyFont="1" applyFill="1" applyBorder="1" applyAlignment="1" applyProtection="1">
      <alignment horizontal="center" vertical="center" readingOrder="1"/>
      <protection locked="0"/>
    </xf>
    <xf numFmtId="0" fontId="5" fillId="7" borderId="0" xfId="2" applyFont="1" applyFill="1" applyBorder="1" applyAlignment="1" applyProtection="1">
      <alignment horizontal="left" vertical="center" readingOrder="1"/>
      <protection locked="0"/>
    </xf>
    <xf numFmtId="0" fontId="2" fillId="0" borderId="0" xfId="3" applyBorder="1" applyAlignment="1" applyProtection="1">
      <alignment horizontal="center" vertical="center"/>
      <protection locked="0"/>
    </xf>
    <xf numFmtId="0" fontId="2" fillId="0" borderId="0" xfId="3" applyBorder="1" applyAlignment="1" applyProtection="1">
      <alignment horizontal="left" vertical="center"/>
      <protection locked="0"/>
    </xf>
    <xf numFmtId="0" fontId="2" fillId="0" borderId="0" xfId="1" applyBorder="1" applyProtection="1">
      <protection locked="0"/>
    </xf>
    <xf numFmtId="0" fontId="2" fillId="0" borderId="42" xfId="3" applyBorder="1" applyAlignment="1" applyProtection="1">
      <alignment horizontal="center" vertical="center"/>
      <protection locked="0"/>
    </xf>
    <xf numFmtId="0" fontId="2" fillId="0" borderId="37" xfId="3" applyBorder="1" applyAlignment="1" applyProtection="1">
      <alignment horizontal="center" vertical="center"/>
      <protection locked="0"/>
    </xf>
    <xf numFmtId="0" fontId="2" fillId="0" borderId="44" xfId="3" applyBorder="1" applyAlignment="1" applyProtection="1">
      <alignment horizontal="center" vertical="center"/>
      <protection locked="0"/>
    </xf>
    <xf numFmtId="0" fontId="2" fillId="0" borderId="46" xfId="3" applyBorder="1" applyAlignment="1" applyProtection="1">
      <alignment horizontal="center" vertical="center"/>
      <protection locked="0"/>
    </xf>
    <xf numFmtId="0" fontId="2" fillId="0" borderId="39" xfId="3" applyBorder="1" applyAlignment="1" applyProtection="1">
      <alignment horizontal="center" vertical="center"/>
      <protection locked="0"/>
    </xf>
    <xf numFmtId="0" fontId="20" fillId="0" borderId="48" xfId="0" applyFont="1" applyBorder="1" applyProtection="1">
      <protection locked="0"/>
    </xf>
    <xf numFmtId="0" fontId="20" fillId="0" borderId="0" xfId="0" applyFont="1" applyBorder="1" applyProtection="1">
      <protection locked="0"/>
    </xf>
    <xf numFmtId="0" fontId="20" fillId="0" borderId="49" xfId="0" applyFont="1" applyBorder="1" applyProtection="1">
      <protection locked="0"/>
    </xf>
    <xf numFmtId="0" fontId="0" fillId="0" borderId="50" xfId="0" applyBorder="1" applyProtection="1">
      <protection locked="0"/>
    </xf>
    <xf numFmtId="0" fontId="0" fillId="0" borderId="0" xfId="0" applyBorder="1" applyProtection="1">
      <protection locked="0"/>
    </xf>
    <xf numFmtId="0" fontId="20" fillId="0" borderId="33" xfId="0" applyFont="1" applyBorder="1" applyProtection="1">
      <protection locked="0"/>
    </xf>
    <xf numFmtId="0" fontId="0" fillId="0" borderId="34" xfId="0" applyBorder="1" applyProtection="1">
      <protection locked="0"/>
    </xf>
    <xf numFmtId="0" fontId="0" fillId="0" borderId="33" xfId="0" applyBorder="1" applyProtection="1">
      <protection locked="0"/>
    </xf>
    <xf numFmtId="0" fontId="34" fillId="0" borderId="34" xfId="0" applyFont="1" applyBorder="1" applyProtection="1">
      <protection locked="0"/>
    </xf>
    <xf numFmtId="0" fontId="33" fillId="0" borderId="34" xfId="0" applyFont="1" applyBorder="1" applyProtection="1">
      <protection locked="0"/>
    </xf>
    <xf numFmtId="0" fontId="20" fillId="0" borderId="52" xfId="0" applyFont="1" applyBorder="1" applyProtection="1">
      <protection locked="0"/>
    </xf>
    <xf numFmtId="0" fontId="33" fillId="0" borderId="51" xfId="0" applyFont="1" applyBorder="1" applyProtection="1">
      <protection locked="0"/>
    </xf>
    <xf numFmtId="0" fontId="20" fillId="0" borderId="54" xfId="0" applyFont="1" applyBorder="1" applyProtection="1">
      <protection locked="0"/>
    </xf>
    <xf numFmtId="0" fontId="33" fillId="0" borderId="53" xfId="0" applyFont="1" applyBorder="1" applyProtection="1">
      <protection locked="0"/>
    </xf>
    <xf numFmtId="0" fontId="34" fillId="0" borderId="25" xfId="0" applyFont="1" applyBorder="1" applyProtection="1">
      <protection locked="0"/>
    </xf>
    <xf numFmtId="0" fontId="0" fillId="0" borderId="25" xfId="0" applyBorder="1" applyProtection="1">
      <protection locked="0"/>
    </xf>
    <xf numFmtId="0" fontId="20" fillId="0" borderId="34" xfId="0" applyFont="1" applyBorder="1" applyProtection="1">
      <protection locked="0"/>
    </xf>
    <xf numFmtId="0" fontId="0" fillId="0" borderId="30" xfId="0" applyBorder="1" applyProtection="1">
      <protection locked="0"/>
    </xf>
    <xf numFmtId="0" fontId="0" fillId="0" borderId="22" xfId="0" applyBorder="1" applyProtection="1">
      <protection locked="0"/>
    </xf>
    <xf numFmtId="0" fontId="2" fillId="13" borderId="33" xfId="2" applyFont="1" applyFill="1" applyBorder="1" applyAlignment="1" applyProtection="1">
      <alignment horizontal="center" vertical="top" wrapText="1" readingOrder="1"/>
      <protection locked="0"/>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55" xfId="0" applyFont="1" applyBorder="1" applyAlignment="1">
      <alignment horizontal="left" vertical="top" wrapText="1"/>
    </xf>
    <xf numFmtId="0" fontId="2" fillId="0" borderId="32" xfId="2" applyFont="1" applyBorder="1" applyAlignment="1" applyProtection="1">
      <alignment vertical="top" wrapText="1" readingOrder="1"/>
      <protection locked="0"/>
    </xf>
    <xf numFmtId="0" fontId="2" fillId="0" borderId="34" xfId="2" applyFont="1" applyBorder="1" applyAlignment="1" applyProtection="1">
      <alignment vertical="top" wrapText="1" readingOrder="1"/>
      <protection locked="0"/>
    </xf>
    <xf numFmtId="0" fontId="8" fillId="0" borderId="34" xfId="0" applyFont="1" applyBorder="1" applyAlignment="1">
      <alignment vertical="top" wrapText="1"/>
    </xf>
    <xf numFmtId="0" fontId="8" fillId="0" borderId="34" xfId="0" applyFont="1" applyBorder="1" applyAlignment="1">
      <alignment vertical="top"/>
    </xf>
    <xf numFmtId="0" fontId="8" fillId="0" borderId="56" xfId="0" applyFont="1" applyBorder="1" applyAlignment="1">
      <alignment horizontal="left" vertical="top" wrapText="1"/>
    </xf>
    <xf numFmtId="0" fontId="2" fillId="0" borderId="34" xfId="0" applyFont="1" applyBorder="1" applyAlignment="1">
      <alignment horizontal="left" vertical="top" wrapText="1"/>
    </xf>
    <xf numFmtId="0" fontId="2" fillId="0" borderId="55" xfId="2" applyFont="1" applyBorder="1" applyAlignment="1" applyProtection="1">
      <alignment vertical="top" wrapText="1" readingOrder="1"/>
      <protection locked="0"/>
    </xf>
    <xf numFmtId="0" fontId="11" fillId="0" borderId="32" xfId="2" applyFont="1" applyBorder="1" applyAlignment="1" applyProtection="1">
      <alignment vertical="top" wrapText="1" readingOrder="1"/>
      <protection locked="0"/>
    </xf>
    <xf numFmtId="0" fontId="11" fillId="0" borderId="34" xfId="2" applyFont="1" applyBorder="1" applyAlignment="1" applyProtection="1">
      <alignment vertical="top" wrapText="1" readingOrder="1"/>
      <protection locked="0"/>
    </xf>
    <xf numFmtId="164" fontId="38" fillId="0" borderId="5" xfId="2" applyNumberFormat="1" applyFont="1" applyFill="1" applyBorder="1" applyAlignment="1">
      <alignment horizontal="center" vertical="center" wrapText="1" readingOrder="1"/>
    </xf>
    <xf numFmtId="164" fontId="38" fillId="5" borderId="5" xfId="2" applyNumberFormat="1" applyFont="1" applyFill="1" applyBorder="1" applyAlignment="1">
      <alignment horizontal="center" vertical="center" wrapText="1" readingOrder="1"/>
    </xf>
    <xf numFmtId="0" fontId="2" fillId="0" borderId="57" xfId="2" applyFont="1" applyFill="1" applyBorder="1" applyAlignment="1" applyProtection="1">
      <alignment vertical="top" wrapText="1" readingOrder="1"/>
      <protection locked="0"/>
    </xf>
    <xf numFmtId="0" fontId="18" fillId="13" borderId="29" xfId="0" applyFont="1" applyFill="1" applyBorder="1" applyAlignment="1">
      <alignment horizontal="center" vertical="center" wrapText="1"/>
    </xf>
    <xf numFmtId="0" fontId="20" fillId="5" borderId="19" xfId="2" applyFont="1" applyFill="1" applyBorder="1" applyAlignment="1" applyProtection="1">
      <alignment horizontal="center" wrapText="1" readingOrder="1"/>
      <protection locked="0"/>
    </xf>
    <xf numFmtId="164" fontId="38" fillId="5" borderId="12" xfId="2" applyNumberFormat="1" applyFont="1" applyFill="1" applyBorder="1" applyAlignment="1">
      <alignment horizontal="center" vertical="center" wrapText="1" readingOrder="1"/>
    </xf>
    <xf numFmtId="164" fontId="38" fillId="14" borderId="5" xfId="2" applyNumberFormat="1" applyFont="1" applyFill="1" applyBorder="1" applyAlignment="1" applyProtection="1">
      <alignment horizontal="center" vertical="center" wrapText="1" readingOrder="1"/>
    </xf>
    <xf numFmtId="164" fontId="38" fillId="8" borderId="5" xfId="2" applyNumberFormat="1" applyFont="1" applyFill="1" applyBorder="1" applyAlignment="1">
      <alignment horizontal="center" vertical="center" wrapText="1" readingOrder="1"/>
    </xf>
    <xf numFmtId="164" fontId="8" fillId="16" borderId="6" xfId="2" applyNumberFormat="1" applyFont="1" applyFill="1" applyBorder="1" applyAlignment="1" applyProtection="1">
      <alignment horizontal="center" vertical="center" wrapText="1" readingOrder="1"/>
      <protection locked="0"/>
    </xf>
    <xf numFmtId="0" fontId="20" fillId="0" borderId="34" xfId="0" applyFont="1" applyBorder="1" applyAlignment="1">
      <alignment vertical="top" wrapText="1"/>
    </xf>
    <xf numFmtId="0" fontId="14" fillId="5" borderId="5" xfId="2" applyFont="1" applyFill="1" applyBorder="1" applyAlignment="1" applyProtection="1">
      <alignment horizontal="center" vertical="center" wrapText="1" readingOrder="1"/>
      <protection locked="0"/>
    </xf>
    <xf numFmtId="0" fontId="8" fillId="0" borderId="10" xfId="2" applyFont="1" applyBorder="1" applyAlignment="1" applyProtection="1">
      <alignment horizontal="left" vertical="center" wrapText="1" readingOrder="1"/>
      <protection locked="0"/>
    </xf>
    <xf numFmtId="0" fontId="8" fillId="0" borderId="0" xfId="2" applyFont="1" applyBorder="1" applyAlignment="1" applyProtection="1">
      <alignment horizontal="left" vertical="center" wrapText="1" readingOrder="1"/>
      <protection locked="0"/>
    </xf>
    <xf numFmtId="0" fontId="8" fillId="0" borderId="18" xfId="2" applyFont="1" applyBorder="1" applyAlignment="1" applyProtection="1">
      <alignment horizontal="left" vertical="center" wrapText="1" readingOrder="1"/>
      <protection locked="0"/>
    </xf>
    <xf numFmtId="0" fontId="1" fillId="2" borderId="0" xfId="2" applyFill="1" applyProtection="1">
      <protection locked="0"/>
    </xf>
    <xf numFmtId="0" fontId="15" fillId="0" borderId="0" xfId="1" applyFont="1" applyProtection="1">
      <protection locked="0"/>
    </xf>
    <xf numFmtId="0" fontId="4" fillId="10" borderId="0" xfId="2" applyFont="1" applyFill="1" applyAlignment="1" applyProtection="1">
      <alignment horizontal="center" vertical="center" wrapText="1" readingOrder="1"/>
      <protection locked="0"/>
    </xf>
    <xf numFmtId="0" fontId="4" fillId="10" borderId="18" xfId="2" applyFont="1" applyFill="1" applyBorder="1" applyAlignment="1" applyProtection="1">
      <alignment horizontal="center" vertical="center" wrapText="1" readingOrder="1"/>
      <protection locked="0"/>
    </xf>
    <xf numFmtId="0" fontId="28" fillId="2" borderId="0" xfId="2" applyFont="1" applyFill="1" applyBorder="1" applyAlignment="1" applyProtection="1">
      <alignment horizontal="left" vertical="center" wrapText="1" indent="3" readingOrder="1"/>
      <protection locked="0"/>
    </xf>
    <xf numFmtId="0" fontId="28" fillId="2" borderId="18" xfId="2" applyFont="1" applyFill="1" applyBorder="1" applyAlignment="1" applyProtection="1">
      <alignment horizontal="left" vertical="center" wrapText="1" indent="3" readingOrder="1"/>
      <protection locked="0"/>
    </xf>
    <xf numFmtId="0" fontId="2" fillId="0" borderId="10" xfId="2" applyFont="1" applyFill="1" applyBorder="1" applyAlignment="1" applyProtection="1">
      <alignment vertical="top" wrapText="1" readingOrder="1"/>
      <protection locked="0"/>
    </xf>
    <xf numFmtId="0" fontId="2" fillId="0" borderId="0" xfId="2" applyFont="1" applyFill="1" applyBorder="1" applyAlignment="1" applyProtection="1">
      <alignment vertical="top" wrapText="1" readingOrder="1"/>
      <protection locked="0"/>
    </xf>
    <xf numFmtId="0" fontId="2" fillId="0" borderId="18" xfId="2" applyFont="1" applyFill="1" applyBorder="1" applyAlignment="1" applyProtection="1">
      <alignment vertical="top" wrapText="1" readingOrder="1"/>
      <protection locked="0"/>
    </xf>
    <xf numFmtId="164" fontId="8" fillId="14" borderId="10" xfId="2" applyNumberFormat="1" applyFont="1" applyFill="1" applyBorder="1" applyAlignment="1" applyProtection="1">
      <alignment horizontal="center" vertical="center" wrapText="1" readingOrder="1"/>
    </xf>
    <xf numFmtId="164" fontId="8" fillId="14" borderId="0" xfId="2" applyNumberFormat="1" applyFont="1" applyFill="1" applyBorder="1" applyAlignment="1" applyProtection="1">
      <alignment horizontal="center" vertical="center" wrapText="1" readingOrder="1"/>
    </xf>
    <xf numFmtId="164" fontId="8" fillId="14" borderId="18" xfId="2" applyNumberFormat="1" applyFont="1" applyFill="1" applyBorder="1" applyAlignment="1" applyProtection="1">
      <alignment horizontal="center" vertical="center" wrapText="1" readingOrder="1"/>
    </xf>
    <xf numFmtId="164" fontId="8" fillId="0" borderId="10" xfId="2" applyNumberFormat="1" applyFont="1" applyBorder="1" applyAlignment="1">
      <alignment horizontal="center" vertical="center" wrapText="1" readingOrder="1"/>
    </xf>
    <xf numFmtId="164" fontId="8" fillId="0" borderId="0" xfId="2" applyNumberFormat="1" applyFont="1" applyBorder="1" applyAlignment="1">
      <alignment horizontal="center" vertical="center" wrapText="1" readingOrder="1"/>
    </xf>
    <xf numFmtId="164" fontId="8" fillId="0" borderId="18" xfId="2" applyNumberFormat="1" applyFont="1" applyBorder="1" applyAlignment="1">
      <alignment horizontal="center" vertical="center" wrapText="1" readingOrder="1"/>
    </xf>
    <xf numFmtId="0" fontId="8" fillId="0" borderId="10" xfId="2" applyFont="1" applyBorder="1" applyAlignment="1" applyProtection="1">
      <alignment horizontal="right" vertical="center" wrapText="1" readingOrder="1"/>
      <protection locked="0"/>
    </xf>
    <xf numFmtId="0" fontId="8" fillId="0" borderId="0" xfId="2" applyFont="1" applyBorder="1" applyAlignment="1" applyProtection="1">
      <alignment horizontal="right" vertical="center" wrapText="1" readingOrder="1"/>
      <protection locked="0"/>
    </xf>
    <xf numFmtId="0" fontId="8" fillId="0" borderId="18" xfId="2" applyFont="1" applyBorder="1" applyAlignment="1" applyProtection="1">
      <alignment horizontal="right" vertical="center" wrapText="1" readingOrder="1"/>
      <protection locked="0"/>
    </xf>
    <xf numFmtId="0" fontId="28" fillId="2" borderId="10" xfId="2" applyFont="1" applyFill="1" applyBorder="1" applyAlignment="1" applyProtection="1">
      <alignment horizontal="left" vertical="center" wrapText="1" indent="3" readingOrder="1"/>
      <protection locked="0"/>
    </xf>
    <xf numFmtId="0" fontId="2" fillId="0" borderId="11" xfId="2" applyFont="1" applyFill="1" applyBorder="1" applyAlignment="1" applyProtection="1">
      <alignment vertical="top" wrapText="1" readingOrder="1"/>
      <protection locked="0"/>
    </xf>
    <xf numFmtId="164" fontId="8" fillId="14" borderId="11" xfId="2" applyNumberFormat="1" applyFont="1" applyFill="1" applyBorder="1" applyAlignment="1" applyProtection="1">
      <alignment horizontal="center" vertical="center" wrapText="1" readingOrder="1"/>
    </xf>
    <xf numFmtId="164" fontId="8" fillId="0" borderId="11" xfId="2" applyNumberFormat="1" applyFont="1" applyBorder="1" applyAlignment="1">
      <alignment horizontal="center" vertical="center" wrapText="1" readingOrder="1"/>
    </xf>
    <xf numFmtId="0" fontId="8" fillId="0" borderId="11" xfId="2" applyFont="1" applyBorder="1" applyAlignment="1" applyProtection="1">
      <alignment horizontal="right" vertical="center" wrapText="1" readingOrder="1"/>
      <protection locked="0"/>
    </xf>
    <xf numFmtId="0" fontId="8" fillId="0" borderId="11" xfId="2" applyFont="1" applyBorder="1" applyAlignment="1" applyProtection="1">
      <alignment horizontal="left" vertical="center" wrapText="1" readingOrder="1"/>
      <protection locked="0"/>
    </xf>
    <xf numFmtId="0" fontId="28" fillId="2" borderId="13" xfId="2" applyFont="1" applyFill="1" applyBorder="1" applyAlignment="1" applyProtection="1">
      <alignment horizontal="left" vertical="center" wrapText="1" indent="3" readingOrder="1"/>
      <protection locked="0"/>
    </xf>
    <xf numFmtId="0" fontId="28" fillId="2" borderId="11" xfId="2" applyFont="1" applyFill="1" applyBorder="1" applyAlignment="1" applyProtection="1">
      <alignment horizontal="left" vertical="center" wrapText="1" indent="3" readingOrder="1"/>
      <protection locked="0"/>
    </xf>
    <xf numFmtId="0" fontId="2" fillId="0" borderId="13" xfId="2" applyFont="1" applyFill="1" applyBorder="1" applyAlignment="1" applyProtection="1">
      <alignment vertical="top" wrapText="1" readingOrder="1"/>
      <protection locked="0"/>
    </xf>
    <xf numFmtId="164" fontId="8" fillId="14" borderId="13" xfId="2" applyNumberFormat="1" applyFont="1" applyFill="1" applyBorder="1" applyAlignment="1" applyProtection="1">
      <alignment horizontal="center" vertical="center" wrapText="1" readingOrder="1"/>
    </xf>
    <xf numFmtId="164" fontId="8" fillId="0" borderId="13" xfId="2" applyNumberFormat="1" applyFont="1" applyBorder="1" applyAlignment="1">
      <alignment horizontal="center" vertical="center" wrapText="1" readingOrder="1"/>
    </xf>
    <xf numFmtId="0" fontId="8" fillId="0" borderId="13" xfId="2" applyFont="1" applyBorder="1" applyAlignment="1" applyProtection="1">
      <alignment horizontal="right" vertical="center" wrapText="1" readingOrder="1"/>
      <protection locked="0"/>
    </xf>
    <xf numFmtId="0" fontId="8" fillId="0" borderId="13" xfId="2" applyFont="1" applyBorder="1" applyAlignment="1" applyProtection="1">
      <alignment horizontal="left" vertical="center" wrapText="1" readingOrder="1"/>
      <protection locked="0"/>
    </xf>
    <xf numFmtId="0" fontId="15" fillId="0" borderId="18" xfId="1" applyFont="1" applyBorder="1" applyProtection="1">
      <protection locked="0"/>
    </xf>
    <xf numFmtId="0" fontId="10" fillId="10" borderId="0" xfId="2" applyFont="1" applyFill="1" applyAlignment="1" applyProtection="1">
      <alignment horizontal="center" vertical="center" wrapText="1" readingOrder="1"/>
      <protection locked="0"/>
    </xf>
    <xf numFmtId="0" fontId="10" fillId="10" borderId="18" xfId="2" applyFont="1" applyFill="1" applyBorder="1" applyAlignment="1" applyProtection="1">
      <alignment horizontal="center" vertical="center" wrapText="1" readingOrder="1"/>
      <protection locked="0"/>
    </xf>
    <xf numFmtId="0" fontId="10" fillId="2" borderId="10" xfId="2" applyFont="1" applyFill="1" applyBorder="1" applyAlignment="1" applyProtection="1">
      <alignment horizontal="left" vertical="center" wrapText="1" indent="3" readingOrder="1"/>
      <protection locked="0"/>
    </xf>
    <xf numFmtId="0" fontId="10" fillId="2" borderId="0" xfId="2" applyFont="1" applyFill="1" applyBorder="1" applyAlignment="1" applyProtection="1">
      <alignment horizontal="left" vertical="center" wrapText="1" indent="3" readingOrder="1"/>
      <protection locked="0"/>
    </xf>
    <xf numFmtId="0" fontId="10" fillId="2" borderId="18" xfId="2" applyFont="1" applyFill="1" applyBorder="1" applyAlignment="1" applyProtection="1">
      <alignment horizontal="left" vertical="center" wrapText="1" indent="3" readingOrder="1"/>
      <protection locked="0"/>
    </xf>
    <xf numFmtId="0" fontId="6" fillId="0" borderId="0" xfId="2" applyFont="1" applyFill="1" applyBorder="1" applyAlignment="1" applyProtection="1">
      <alignment horizontal="center" vertical="center" wrapText="1" readingOrder="1"/>
      <protection locked="0"/>
    </xf>
    <xf numFmtId="0" fontId="10" fillId="2" borderId="13" xfId="2" applyFont="1" applyFill="1" applyBorder="1" applyAlignment="1" applyProtection="1">
      <alignment horizontal="left" vertical="center" wrapText="1" indent="3" readingOrder="1"/>
      <protection locked="0"/>
    </xf>
    <xf numFmtId="0" fontId="10" fillId="2" borderId="11" xfId="2" applyFont="1" applyFill="1" applyBorder="1" applyAlignment="1" applyProtection="1">
      <alignment horizontal="left" vertical="center" wrapText="1" indent="3" readingOrder="1"/>
      <protection locked="0"/>
    </xf>
    <xf numFmtId="0" fontId="2" fillId="0" borderId="10" xfId="2" applyFont="1" applyBorder="1" applyAlignment="1" applyProtection="1">
      <alignment vertical="top" wrapText="1" readingOrder="1"/>
      <protection locked="0"/>
    </xf>
    <xf numFmtId="0" fontId="2" fillId="0" borderId="0" xfId="2" applyFont="1" applyBorder="1" applyAlignment="1" applyProtection="1">
      <alignment vertical="top" wrapText="1" readingOrder="1"/>
      <protection locked="0"/>
    </xf>
    <xf numFmtId="164" fontId="8" fillId="14" borderId="13" xfId="2" applyNumberFormat="1" applyFont="1" applyFill="1" applyBorder="1" applyAlignment="1">
      <alignment horizontal="center" vertical="center" wrapText="1" readingOrder="1"/>
    </xf>
    <xf numFmtId="164" fontId="8" fillId="14" borderId="0" xfId="2" applyNumberFormat="1" applyFont="1" applyFill="1" applyBorder="1" applyAlignment="1">
      <alignment horizontal="center" vertical="center" wrapText="1" readingOrder="1"/>
    </xf>
    <xf numFmtId="164" fontId="8" fillId="0" borderId="13" xfId="2" applyNumberFormat="1" applyFont="1" applyFill="1" applyBorder="1" applyAlignment="1">
      <alignment horizontal="center" vertical="center" wrapText="1" readingOrder="1"/>
    </xf>
    <xf numFmtId="164" fontId="8" fillId="0" borderId="0" xfId="2" applyNumberFormat="1" applyFont="1" applyFill="1" applyBorder="1" applyAlignment="1">
      <alignment horizontal="center" vertical="center" wrapText="1" readingOrder="1"/>
    </xf>
    <xf numFmtId="0" fontId="8" fillId="0" borderId="13" xfId="2" applyFont="1" applyFill="1" applyBorder="1" applyAlignment="1" applyProtection="1">
      <alignment horizontal="center" vertical="center" wrapText="1" readingOrder="1"/>
      <protection locked="0"/>
    </xf>
    <xf numFmtId="0" fontId="8" fillId="0" borderId="0" xfId="2" applyFont="1" applyFill="1" applyBorder="1" applyAlignment="1" applyProtection="1">
      <alignment horizontal="center" vertical="center" wrapText="1" readingOrder="1"/>
      <protection locked="0"/>
    </xf>
    <xf numFmtId="0" fontId="8" fillId="0" borderId="11" xfId="2" applyFont="1" applyFill="1" applyBorder="1" applyAlignment="1" applyProtection="1">
      <alignment horizontal="center" vertical="center" wrapText="1" readingOrder="1"/>
      <protection locked="0"/>
    </xf>
    <xf numFmtId="0" fontId="2" fillId="0" borderId="11" xfId="2" applyFont="1" applyBorder="1" applyAlignment="1" applyProtection="1">
      <alignment vertical="top" wrapText="1" readingOrder="1"/>
      <protection locked="0"/>
    </xf>
    <xf numFmtId="0" fontId="10" fillId="2" borderId="10" xfId="2" applyFont="1" applyFill="1" applyBorder="1" applyAlignment="1" applyProtection="1">
      <alignment horizontal="left" vertical="center" wrapText="1" indent="2" readingOrder="1"/>
      <protection locked="0"/>
    </xf>
    <xf numFmtId="0" fontId="10" fillId="2" borderId="0" xfId="2" applyFont="1" applyFill="1" applyBorder="1" applyAlignment="1" applyProtection="1">
      <alignment horizontal="left" vertical="center" wrapText="1" indent="2" readingOrder="1"/>
      <protection locked="0"/>
    </xf>
    <xf numFmtId="0" fontId="10" fillId="2" borderId="11" xfId="2" applyFont="1" applyFill="1" applyBorder="1" applyAlignment="1" applyProtection="1">
      <alignment horizontal="left" vertical="center" wrapText="1" indent="2" readingOrder="1"/>
      <protection locked="0"/>
    </xf>
    <xf numFmtId="0" fontId="2" fillId="0" borderId="35" xfId="2" applyFont="1" applyFill="1" applyBorder="1" applyAlignment="1" applyProtection="1">
      <alignment vertical="top" wrapText="1" readingOrder="1"/>
      <protection locked="0"/>
    </xf>
    <xf numFmtId="0" fontId="2" fillId="0" borderId="22" xfId="2" applyFont="1" applyFill="1" applyBorder="1" applyAlignment="1" applyProtection="1">
      <alignment vertical="top" wrapText="1" readingOrder="1"/>
      <protection locked="0"/>
    </xf>
    <xf numFmtId="0" fontId="2" fillId="0" borderId="36" xfId="2" applyFont="1" applyFill="1" applyBorder="1" applyAlignment="1" applyProtection="1">
      <alignment vertical="top" wrapText="1" readingOrder="1"/>
      <protection locked="0"/>
    </xf>
    <xf numFmtId="0" fontId="2" fillId="0" borderId="35" xfId="2" applyFont="1" applyBorder="1" applyAlignment="1" applyProtection="1">
      <alignment vertical="top" wrapText="1" readingOrder="1"/>
      <protection locked="0"/>
    </xf>
    <xf numFmtId="0" fontId="2" fillId="0" borderId="22" xfId="2" applyFont="1" applyBorder="1" applyAlignment="1" applyProtection="1">
      <alignment vertical="top" wrapText="1" readingOrder="1"/>
      <protection locked="0"/>
    </xf>
    <xf numFmtId="0" fontId="2" fillId="0" borderId="36" xfId="2" applyFont="1" applyBorder="1" applyAlignment="1" applyProtection="1">
      <alignment vertical="top" wrapText="1" readingOrder="1"/>
      <protection locked="0"/>
    </xf>
    <xf numFmtId="0" fontId="10" fillId="0" borderId="10" xfId="2" applyFont="1" applyFill="1" applyBorder="1" applyAlignment="1" applyProtection="1">
      <alignment horizontal="left" vertical="center" wrapText="1" indent="3" readingOrder="1"/>
      <protection locked="0"/>
    </xf>
    <xf numFmtId="0" fontId="10" fillId="0" borderId="0" xfId="2" applyFont="1" applyFill="1" applyBorder="1" applyAlignment="1" applyProtection="1">
      <alignment horizontal="left" vertical="center" wrapText="1" indent="3" readingOrder="1"/>
      <protection locked="0"/>
    </xf>
    <xf numFmtId="0" fontId="10" fillId="0" borderId="11" xfId="2" applyFont="1" applyFill="1" applyBorder="1" applyAlignment="1" applyProtection="1">
      <alignment horizontal="left" vertical="center" wrapText="1" indent="3" readingOrder="1"/>
      <protection locked="0"/>
    </xf>
    <xf numFmtId="0" fontId="9" fillId="0" borderId="0" xfId="2" applyFont="1" applyAlignment="1" applyProtection="1">
      <alignment horizontal="center" vertical="center" wrapText="1" readingOrder="1"/>
      <protection locked="0"/>
    </xf>
    <xf numFmtId="0" fontId="10" fillId="0" borderId="10" xfId="2" applyFont="1" applyBorder="1" applyAlignment="1" applyProtection="1">
      <alignment horizontal="left" vertical="center" wrapText="1" indent="3" readingOrder="1"/>
      <protection locked="0"/>
    </xf>
    <xf numFmtId="0" fontId="10" fillId="0" borderId="0" xfId="2" applyFont="1" applyBorder="1" applyAlignment="1" applyProtection="1">
      <alignment horizontal="left" vertical="center" wrapText="1" indent="3" readingOrder="1"/>
      <protection locked="0"/>
    </xf>
    <xf numFmtId="0" fontId="10" fillId="0" borderId="11" xfId="2" applyFont="1" applyBorder="1" applyAlignment="1" applyProtection="1">
      <alignment horizontal="left" vertical="center" wrapText="1" indent="3" readingOrder="1"/>
      <protection locked="0"/>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164" fontId="8" fillId="0" borderId="10" xfId="2" applyNumberFormat="1" applyFont="1" applyFill="1" applyBorder="1" applyAlignment="1">
      <alignment horizontal="center" vertical="center" wrapText="1" readingOrder="1"/>
    </xf>
    <xf numFmtId="164" fontId="8" fillId="0" borderId="11" xfId="2" applyNumberFormat="1" applyFont="1" applyFill="1" applyBorder="1" applyAlignment="1">
      <alignment horizontal="center" vertical="center" wrapText="1" readingOrder="1"/>
    </xf>
    <xf numFmtId="0" fontId="8" fillId="0" borderId="10" xfId="2" applyFont="1" applyBorder="1" applyAlignment="1" applyProtection="1">
      <alignment horizontal="center" vertical="center" wrapText="1" readingOrder="1"/>
      <protection locked="0"/>
    </xf>
    <xf numFmtId="0" fontId="8" fillId="0" borderId="0" xfId="2" applyFont="1" applyBorder="1" applyAlignment="1" applyProtection="1">
      <alignment horizontal="center" vertical="center" wrapText="1" readingOrder="1"/>
      <protection locked="0"/>
    </xf>
    <xf numFmtId="0" fontId="8" fillId="0" borderId="11" xfId="2" applyFont="1" applyBorder="1" applyAlignment="1" applyProtection="1">
      <alignment horizontal="center" vertical="center" wrapText="1" readingOrder="1"/>
      <protection locked="0"/>
    </xf>
    <xf numFmtId="164" fontId="8" fillId="14" borderId="10" xfId="2" applyNumberFormat="1" applyFont="1" applyFill="1" applyBorder="1" applyAlignment="1" applyProtection="1">
      <alignment horizontal="center" vertical="center" wrapText="1" readingOrder="1"/>
      <protection locked="0"/>
    </xf>
    <xf numFmtId="164" fontId="8" fillId="14" borderId="0" xfId="2" applyNumberFormat="1" applyFont="1" applyFill="1" applyBorder="1" applyAlignment="1" applyProtection="1">
      <alignment horizontal="center" vertical="center" wrapText="1" readingOrder="1"/>
      <protection locked="0"/>
    </xf>
    <xf numFmtId="164" fontId="8" fillId="14" borderId="11" xfId="2" applyNumberFormat="1" applyFont="1" applyFill="1" applyBorder="1" applyAlignment="1" applyProtection="1">
      <alignment horizontal="center" vertical="center" wrapText="1" readingOrder="1"/>
      <protection locked="0"/>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164" fontId="8" fillId="15" borderId="10" xfId="2" applyNumberFormat="1" applyFont="1" applyFill="1" applyBorder="1" applyAlignment="1" applyProtection="1">
      <alignment horizontal="center" vertical="center" wrapText="1" readingOrder="1"/>
      <protection locked="0"/>
    </xf>
    <xf numFmtId="164" fontId="8" fillId="15" borderId="0" xfId="2" applyNumberFormat="1" applyFont="1" applyFill="1" applyBorder="1" applyAlignment="1" applyProtection="1">
      <alignment horizontal="center" vertical="center" wrapText="1" readingOrder="1"/>
      <protection locked="0"/>
    </xf>
    <xf numFmtId="164" fontId="8" fillId="15" borderId="11" xfId="2" applyNumberFormat="1" applyFont="1" applyFill="1" applyBorder="1" applyAlignment="1" applyProtection="1">
      <alignment horizontal="center" vertical="center" wrapText="1" readingOrder="1"/>
      <protection locked="0"/>
    </xf>
    <xf numFmtId="0" fontId="5" fillId="3" borderId="15" xfId="2" applyFont="1" applyFill="1" applyBorder="1" applyAlignment="1" applyProtection="1">
      <alignment horizontal="center" vertical="center" readingOrder="1"/>
      <protection locked="0"/>
    </xf>
    <xf numFmtId="0" fontId="5" fillId="3" borderId="3" xfId="2" applyFont="1" applyFill="1" applyBorder="1" applyAlignment="1" applyProtection="1">
      <alignment horizontal="center" vertical="center" readingOrder="1"/>
      <protection locked="0"/>
    </xf>
    <xf numFmtId="0" fontId="5" fillId="3" borderId="14" xfId="2" applyFont="1" applyFill="1" applyBorder="1" applyAlignment="1" applyProtection="1">
      <alignment horizontal="center" vertical="center" readingOrder="1"/>
      <protection locked="0"/>
    </xf>
    <xf numFmtId="0" fontId="5" fillId="4" borderId="15"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center" vertical="center" wrapText="1" readingOrder="1"/>
      <protection locked="0"/>
    </xf>
    <xf numFmtId="0" fontId="10" fillId="0" borderId="16" xfId="1" applyFont="1" applyBorder="1" applyAlignment="1" applyProtection="1">
      <alignment horizontal="center" vertical="center"/>
      <protection locked="0"/>
    </xf>
    <xf numFmtId="0" fontId="2" fillId="0" borderId="0" xfId="3" applyFont="1" applyBorder="1" applyAlignment="1" applyProtection="1">
      <alignment horizontal="left" vertical="center"/>
      <protection locked="0"/>
    </xf>
    <xf numFmtId="0" fontId="2" fillId="0" borderId="45" xfId="3" applyFont="1" applyBorder="1" applyAlignment="1" applyProtection="1">
      <alignment horizontal="left" vertical="center"/>
      <protection locked="0"/>
    </xf>
    <xf numFmtId="0" fontId="2" fillId="0" borderId="37" xfId="3" applyFont="1" applyBorder="1" applyAlignment="1" applyProtection="1">
      <alignment horizontal="left" vertical="center"/>
      <protection locked="0"/>
    </xf>
    <xf numFmtId="0" fontId="2" fillId="0" borderId="43" xfId="3" applyFont="1" applyBorder="1" applyAlignment="1" applyProtection="1">
      <alignment horizontal="left" vertical="center"/>
      <protection locked="0"/>
    </xf>
    <xf numFmtId="0" fontId="2" fillId="0" borderId="0" xfId="3" applyFont="1" applyBorder="1" applyAlignment="1" applyProtection="1">
      <alignment horizontal="left" vertical="center" wrapText="1"/>
      <protection locked="0"/>
    </xf>
    <xf numFmtId="0" fontId="2" fillId="0" borderId="39" xfId="3" applyFont="1" applyBorder="1" applyAlignment="1" applyProtection="1">
      <alignment horizontal="left" vertical="center"/>
      <protection locked="0"/>
    </xf>
    <xf numFmtId="0" fontId="2" fillId="0" borderId="47" xfId="3" applyFont="1" applyBorder="1" applyAlignment="1" applyProtection="1">
      <alignment horizontal="left" vertical="center"/>
      <protection locked="0"/>
    </xf>
    <xf numFmtId="0" fontId="2" fillId="0" borderId="39" xfId="3" applyFont="1" applyBorder="1" applyAlignment="1" applyProtection="1">
      <alignment horizontal="left" vertical="center" wrapText="1"/>
      <protection locked="0"/>
    </xf>
    <xf numFmtId="0" fontId="2" fillId="0" borderId="42" xfId="3" applyBorder="1" applyAlignment="1" applyProtection="1">
      <alignment horizontal="left" vertical="center"/>
      <protection locked="0"/>
    </xf>
    <xf numFmtId="0" fontId="2" fillId="0" borderId="37" xfId="3" applyBorder="1" applyAlignment="1" applyProtection="1">
      <alignment horizontal="left" vertical="center"/>
      <protection locked="0"/>
    </xf>
    <xf numFmtId="0" fontId="2" fillId="0" borderId="44" xfId="3" applyBorder="1" applyAlignment="1" applyProtection="1">
      <alignment horizontal="left" vertical="center"/>
      <protection locked="0"/>
    </xf>
    <xf numFmtId="0" fontId="2" fillId="0" borderId="0" xfId="3" applyBorder="1" applyAlignment="1" applyProtection="1">
      <alignment horizontal="left" vertical="center"/>
      <protection locked="0"/>
    </xf>
    <xf numFmtId="0" fontId="2" fillId="0" borderId="44" xfId="3" applyBorder="1" applyAlignment="1" applyProtection="1">
      <alignment horizontal="left" vertical="center" wrapText="1"/>
      <protection locked="0"/>
    </xf>
    <xf numFmtId="0" fontId="2" fillId="0" borderId="46" xfId="3" applyBorder="1" applyAlignment="1" applyProtection="1">
      <alignment horizontal="left" vertical="center"/>
      <protection locked="0"/>
    </xf>
    <xf numFmtId="0" fontId="2" fillId="0" borderId="39" xfId="3" applyBorder="1" applyAlignment="1" applyProtection="1">
      <alignment horizontal="left" vertical="center"/>
      <protection locked="0"/>
    </xf>
  </cellXfs>
  <cellStyles count="8">
    <cellStyle name="Hyperlink" xfId="5" builtinId="8"/>
    <cellStyle name="Hyperlink 2" xfId="7"/>
    <cellStyle name="Normal" xfId="0" builtinId="0"/>
    <cellStyle name="Normal 10 3" xfId="6"/>
    <cellStyle name="Normal 2 2" xfId="1"/>
    <cellStyle name="Normal 3" xfId="2"/>
    <cellStyle name="Normal 3 2" xfId="3"/>
    <cellStyle name="Percent" xfId="4" builtinId="5"/>
  </cellStyles>
  <dxfs count="0"/>
  <tableStyles count="0" defaultTableStyle="TableStyleMedium2" defaultPivotStyle="PivotStyleLight16"/>
  <colors>
    <mruColors>
      <color rgb="FFDDEBF7"/>
      <color rgb="FF9BC2E6"/>
      <color rgb="FF4066B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35D1-43C4-B28C-2C925DC79CD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35D1-43C4-B28C-2C925DC79CD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1"/>
              <c:pt idx="0">
                <c:v>1</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2-35D1-43C4-B28C-2C925DC79CD7}"/>
            </c:ext>
          </c:extLst>
        </c:ser>
        <c:dLbls>
          <c:showLegendKey val="0"/>
          <c:showVal val="1"/>
          <c:showCatName val="0"/>
          <c:showSerName val="0"/>
          <c:showPercent val="0"/>
          <c:showBubbleSize val="0"/>
        </c:dLbls>
        <c:axId val="193980288"/>
        <c:axId val="193981824"/>
      </c:scatterChart>
      <c:valAx>
        <c:axId val="193980288"/>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193981824"/>
        <c:crosses val="autoZero"/>
        <c:crossBetween val="midCat"/>
        <c:minorUnit val="0.25"/>
      </c:valAx>
      <c:valAx>
        <c:axId val="193981824"/>
        <c:scaling>
          <c:orientation val="minMax"/>
          <c:max val="1"/>
        </c:scaling>
        <c:delete val="1"/>
        <c:axPos val="l"/>
        <c:numFmt formatCode="General" sourceLinked="1"/>
        <c:majorTickMark val="none"/>
        <c:minorTickMark val="none"/>
        <c:tickLblPos val="none"/>
        <c:crossAx val="19398028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8339-4564-A3FE-C65FCDCE182F}"/>
            </c:ext>
          </c:extLst>
        </c:ser>
        <c:ser>
          <c:idx val="2"/>
          <c:order val="1"/>
          <c:tx>
            <c:v>Category/Pledge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8339-4564-A3FE-C65FCDCE182F}"/>
            </c:ext>
          </c:extLst>
        </c:ser>
        <c:dLbls>
          <c:showLegendKey val="0"/>
          <c:showVal val="0"/>
          <c:showCatName val="0"/>
          <c:showSerName val="0"/>
          <c:showPercent val="0"/>
          <c:showBubbleSize val="0"/>
        </c:dLbls>
        <c:axId val="194027520"/>
        <c:axId val="194029440"/>
        <c:extLst xmlns:c16r2="http://schemas.microsoft.com/office/drawing/2015/06/chart"/>
      </c:scatterChart>
      <c:valAx>
        <c:axId val="194027520"/>
        <c:scaling>
          <c:orientation val="minMax"/>
          <c:max val="3"/>
          <c:min val="0"/>
        </c:scaling>
        <c:delete val="1"/>
        <c:axPos val="b"/>
        <c:numFmt formatCode="General" sourceLinked="1"/>
        <c:majorTickMark val="in"/>
        <c:minorTickMark val="none"/>
        <c:tickLblPos val="none"/>
        <c:crossAx val="194029440"/>
        <c:crosses val="autoZero"/>
        <c:crossBetween val="midCat"/>
        <c:minorUnit val="0.25"/>
      </c:valAx>
      <c:valAx>
        <c:axId val="194029440"/>
        <c:scaling>
          <c:orientation val="minMax"/>
          <c:max val="1"/>
        </c:scaling>
        <c:delete val="1"/>
        <c:axPos val="l"/>
        <c:numFmt formatCode="General" sourceLinked="1"/>
        <c:majorTickMark val="none"/>
        <c:minorTickMark val="none"/>
        <c:tickLblPos val="none"/>
        <c:crossAx val="19402752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自我评估'!$I$7</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5DE5-4EF6-A630-9852AA8E53E6}"/>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自我评估'!$H$7</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5DE5-4EF6-A630-9852AA8E53E6}"/>
            </c:ext>
          </c:extLst>
        </c:ser>
        <c:dLbls>
          <c:showLegendKey val="0"/>
          <c:showVal val="0"/>
          <c:showCatName val="0"/>
          <c:showSerName val="0"/>
          <c:showPercent val="0"/>
          <c:showBubbleSize val="0"/>
        </c:dLbls>
        <c:axId val="194046592"/>
        <c:axId val="194056960"/>
      </c:scatterChart>
      <c:valAx>
        <c:axId val="194046592"/>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194056960"/>
        <c:crosses val="autoZero"/>
        <c:crossBetween val="midCat"/>
        <c:minorUnit val="1"/>
      </c:valAx>
      <c:valAx>
        <c:axId val="194056960"/>
        <c:scaling>
          <c:orientation val="minMax"/>
          <c:max val="1"/>
        </c:scaling>
        <c:delete val="1"/>
        <c:axPos val="l"/>
        <c:numFmt formatCode="General" sourceLinked="1"/>
        <c:majorTickMark val="none"/>
        <c:minorTickMark val="none"/>
        <c:tickLblPos val="none"/>
        <c:crossAx val="1940465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9660-4051-AC09-A9F89A8F1459}"/>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9660-4051-AC09-A9F89A8F1459}"/>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2-9660-4051-AC09-A9F89A8F1459}"/>
            </c:ext>
          </c:extLst>
        </c:ser>
        <c:dLbls>
          <c:showLegendKey val="0"/>
          <c:showVal val="1"/>
          <c:showCatName val="0"/>
          <c:showSerName val="0"/>
          <c:showPercent val="0"/>
          <c:showBubbleSize val="0"/>
        </c:dLbls>
        <c:axId val="194101248"/>
        <c:axId val="194102784"/>
      </c:scatterChart>
      <c:valAx>
        <c:axId val="194101248"/>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194102784"/>
        <c:crosses val="autoZero"/>
        <c:crossBetween val="midCat"/>
        <c:minorUnit val="0.25"/>
      </c:valAx>
      <c:valAx>
        <c:axId val="194102784"/>
        <c:scaling>
          <c:orientation val="minMax"/>
          <c:max val="1"/>
        </c:scaling>
        <c:delete val="1"/>
        <c:axPos val="l"/>
        <c:numFmt formatCode="General" sourceLinked="1"/>
        <c:majorTickMark val="none"/>
        <c:minorTickMark val="none"/>
        <c:tickLblPos val="none"/>
        <c:crossAx val="19410124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A798-40B4-8E95-3FA5E41D53E4}"/>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A798-40B4-8E95-3FA5E41D53E4}"/>
            </c:ext>
          </c:extLst>
        </c:ser>
        <c:dLbls>
          <c:showLegendKey val="0"/>
          <c:showVal val="1"/>
          <c:showCatName val="0"/>
          <c:showSerName val="0"/>
          <c:showPercent val="0"/>
          <c:showBubbleSize val="0"/>
        </c:dLbls>
        <c:axId val="225589504"/>
        <c:axId val="225591680"/>
      </c:scatterChart>
      <c:valAx>
        <c:axId val="2255895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5591680"/>
        <c:crosses val="autoZero"/>
        <c:crossBetween val="midCat"/>
        <c:majorUnit val="1"/>
        <c:minorUnit val="0.25"/>
      </c:valAx>
      <c:valAx>
        <c:axId val="225591680"/>
        <c:scaling>
          <c:orientation val="minMax"/>
          <c:max val="1"/>
        </c:scaling>
        <c:delete val="1"/>
        <c:axPos val="l"/>
        <c:numFmt formatCode="General" sourceLinked="1"/>
        <c:majorTickMark val="none"/>
        <c:minorTickMark val="none"/>
        <c:tickLblPos val="none"/>
        <c:crossAx val="2255895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自我评估'!$I$25</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EC57-4176-A745-DEC78B182AEB}"/>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自我评估'!$H$25</c:f>
              <c:numCache>
                <c:formatCode>0.0</c:formatCode>
                <c:ptCount val="1"/>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EC57-4176-A745-DEC78B182AEB}"/>
            </c:ext>
          </c:extLst>
        </c:ser>
        <c:dLbls>
          <c:showLegendKey val="0"/>
          <c:showVal val="0"/>
          <c:showCatName val="0"/>
          <c:showSerName val="0"/>
          <c:showPercent val="0"/>
          <c:showBubbleSize val="0"/>
        </c:dLbls>
        <c:axId val="225628928"/>
        <c:axId val="225630848"/>
      </c:scatterChart>
      <c:valAx>
        <c:axId val="22562892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5630848"/>
        <c:crosses val="autoZero"/>
        <c:crossBetween val="midCat"/>
        <c:majorUnit val="1"/>
        <c:minorUnit val="0.25"/>
      </c:valAx>
      <c:valAx>
        <c:axId val="225630848"/>
        <c:scaling>
          <c:orientation val="minMax"/>
          <c:max val="1"/>
        </c:scaling>
        <c:delete val="1"/>
        <c:axPos val="l"/>
        <c:numFmt formatCode="General" sourceLinked="1"/>
        <c:majorTickMark val="none"/>
        <c:minorTickMark val="none"/>
        <c:tickLblPos val="none"/>
        <c:crossAx val="22562892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自我评估'!$I$30</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7DDC-446B-9120-F53A8A02E5CE}"/>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自我评估'!$H$30</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7DDC-446B-9120-F53A8A02E5CE}"/>
            </c:ext>
          </c:extLst>
        </c:ser>
        <c:dLbls>
          <c:showLegendKey val="0"/>
          <c:showVal val="0"/>
          <c:showCatName val="0"/>
          <c:showSerName val="0"/>
          <c:showPercent val="0"/>
          <c:showBubbleSize val="0"/>
        </c:dLbls>
        <c:axId val="225975296"/>
        <c:axId val="225997952"/>
      </c:scatterChart>
      <c:valAx>
        <c:axId val="22597529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5997952"/>
        <c:crosses val="autoZero"/>
        <c:crossBetween val="midCat"/>
        <c:majorUnit val="1"/>
        <c:minorUnit val="0.25"/>
      </c:valAx>
      <c:valAx>
        <c:axId val="225997952"/>
        <c:scaling>
          <c:orientation val="minMax"/>
          <c:max val="1"/>
        </c:scaling>
        <c:delete val="1"/>
        <c:axPos val="l"/>
        <c:numFmt formatCode="General" sourceLinked="1"/>
        <c:majorTickMark val="none"/>
        <c:minorTickMark val="none"/>
        <c:tickLblPos val="none"/>
        <c:crossAx val="22597529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自我评估'!$I$34</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2663-4433-A96F-8766684320CD}"/>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自我评估'!$H$34</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2663-4433-A96F-8766684320CD}"/>
            </c:ext>
          </c:extLst>
        </c:ser>
        <c:dLbls>
          <c:showLegendKey val="0"/>
          <c:showVal val="0"/>
          <c:showCatName val="0"/>
          <c:showSerName val="0"/>
          <c:showPercent val="0"/>
          <c:showBubbleSize val="0"/>
        </c:dLbls>
        <c:axId val="226018816"/>
        <c:axId val="226020736"/>
      </c:scatterChart>
      <c:valAx>
        <c:axId val="226018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020736"/>
        <c:crosses val="autoZero"/>
        <c:crossBetween val="midCat"/>
        <c:majorUnit val="1"/>
        <c:minorUnit val="0.25"/>
      </c:valAx>
      <c:valAx>
        <c:axId val="226020736"/>
        <c:scaling>
          <c:orientation val="minMax"/>
          <c:max val="1"/>
        </c:scaling>
        <c:delete val="1"/>
        <c:axPos val="l"/>
        <c:numFmt formatCode="General" sourceLinked="1"/>
        <c:majorTickMark val="none"/>
        <c:minorTickMark val="none"/>
        <c:tickLblPos val="none"/>
        <c:crossAx val="226018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E491-485A-BC79-3932A2693EC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E491-485A-BC79-3932A2693EC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2-E491-485A-BC79-3932A2693EC0}"/>
            </c:ext>
          </c:extLst>
        </c:ser>
        <c:dLbls>
          <c:showLegendKey val="0"/>
          <c:showVal val="1"/>
          <c:showCatName val="0"/>
          <c:showSerName val="0"/>
          <c:showPercent val="0"/>
          <c:showBubbleSize val="0"/>
        </c:dLbls>
        <c:axId val="226122368"/>
        <c:axId val="226136448"/>
      </c:scatterChart>
      <c:valAx>
        <c:axId val="226122368"/>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136448"/>
        <c:crosses val="autoZero"/>
        <c:crossBetween val="midCat"/>
        <c:minorUnit val="0.25"/>
      </c:valAx>
      <c:valAx>
        <c:axId val="226136448"/>
        <c:scaling>
          <c:orientation val="minMax"/>
          <c:max val="1"/>
        </c:scaling>
        <c:delete val="1"/>
        <c:axPos val="l"/>
        <c:numFmt formatCode="General" sourceLinked="1"/>
        <c:majorTickMark val="none"/>
        <c:minorTickMark val="none"/>
        <c:tickLblPos val="none"/>
        <c:crossAx val="2261223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自我评估'!$I$36:$I$42</c:f>
              <c:numCache>
                <c:formatCode>0.0</c:formatCode>
                <c:ptCount val="7"/>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056F-4382-9F7A-3CA8C2E289DE}"/>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自我评估'!$H$36:$H$42</c:f>
              <c:numCache>
                <c:formatCode>0.0</c:formatCode>
                <c:ptCount val="7"/>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056F-4382-9F7A-3CA8C2E289DE}"/>
            </c:ext>
          </c:extLst>
        </c:ser>
        <c:dLbls>
          <c:showLegendKey val="0"/>
          <c:showVal val="0"/>
          <c:showCatName val="0"/>
          <c:showSerName val="0"/>
          <c:showPercent val="0"/>
          <c:showBubbleSize val="0"/>
        </c:dLbls>
        <c:axId val="226169600"/>
        <c:axId val="226171520"/>
      </c:scatterChart>
      <c:valAx>
        <c:axId val="22616960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171520"/>
        <c:crosses val="autoZero"/>
        <c:crossBetween val="midCat"/>
        <c:majorUnit val="1"/>
        <c:minorUnit val="0.25"/>
      </c:valAx>
      <c:valAx>
        <c:axId val="226171520"/>
        <c:scaling>
          <c:orientation val="minMax"/>
          <c:max val="1"/>
        </c:scaling>
        <c:delete val="1"/>
        <c:axPos val="l"/>
        <c:numFmt formatCode="General" sourceLinked="1"/>
        <c:majorTickMark val="none"/>
        <c:minorTickMark val="none"/>
        <c:tickLblPos val="none"/>
        <c:crossAx val="22616960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自我评估'!$I$47</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18FF-4444-B93C-96932EE91378}"/>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自我评估'!$H$47</c:f>
              <c:numCache>
                <c:formatCode>0.0</c:formatCode>
                <c:ptCount val="1"/>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18FF-4444-B93C-96932EE91378}"/>
            </c:ext>
          </c:extLst>
        </c:ser>
        <c:dLbls>
          <c:showLegendKey val="0"/>
          <c:showVal val="1"/>
          <c:showCatName val="0"/>
          <c:showSerName val="0"/>
          <c:showPercent val="0"/>
          <c:showBubbleSize val="0"/>
        </c:dLbls>
        <c:axId val="226196864"/>
        <c:axId val="226207232"/>
      </c:scatterChart>
      <c:valAx>
        <c:axId val="226196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207232"/>
        <c:crosses val="autoZero"/>
        <c:crossBetween val="midCat"/>
        <c:majorUnit val="1"/>
        <c:minorUnit val="0.25"/>
      </c:valAx>
      <c:valAx>
        <c:axId val="226207232"/>
        <c:scaling>
          <c:orientation val="minMax"/>
          <c:max val="1"/>
        </c:scaling>
        <c:delete val="1"/>
        <c:axPos val="l"/>
        <c:numFmt formatCode="General" sourceLinked="1"/>
        <c:majorTickMark val="none"/>
        <c:minorTickMark val="none"/>
        <c:tickLblPos val="none"/>
        <c:crossAx val="226196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自我评估'!$I$48:$I$51</c:f>
              <c:numCache>
                <c:formatCode>0.0</c:formatCode>
                <c:ptCount val="4"/>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5-0AE6-4F4C-B890-38C8BC3E7A81}"/>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自我评估'!$H$48:$H$51</c:f>
              <c:numCache>
                <c:formatCode>0.0</c:formatCode>
                <c:ptCount val="4"/>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7-0AE6-4F4C-B890-38C8BC3E7A81}"/>
            </c:ext>
          </c:extLst>
        </c:ser>
        <c:dLbls>
          <c:showLegendKey val="0"/>
          <c:showVal val="1"/>
          <c:showCatName val="0"/>
          <c:showSerName val="0"/>
          <c:showPercent val="0"/>
          <c:showBubbleSize val="0"/>
        </c:dLbls>
        <c:axId val="227686656"/>
        <c:axId val="227692928"/>
      </c:scatterChart>
      <c:valAx>
        <c:axId val="2276866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7692928"/>
        <c:crosses val="autoZero"/>
        <c:crossBetween val="midCat"/>
        <c:majorUnit val="1"/>
        <c:minorUnit val="0.25"/>
      </c:valAx>
      <c:valAx>
        <c:axId val="227692928"/>
        <c:scaling>
          <c:orientation val="minMax"/>
          <c:max val="1"/>
        </c:scaling>
        <c:delete val="1"/>
        <c:axPos val="l"/>
        <c:numFmt formatCode="General" sourceLinked="1"/>
        <c:majorTickMark val="none"/>
        <c:minorTickMark val="none"/>
        <c:tickLblPos val="none"/>
        <c:crossAx val="227686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自我评估'!$I$53</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BA35-47E1-BFE9-AA7B0CB2B2D0}"/>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自我评估'!$H$53</c:f>
              <c:numCache>
                <c:formatCode>0.0</c:formatCode>
                <c:ptCount val="1"/>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BA35-47E1-BFE9-AA7B0CB2B2D0}"/>
            </c:ext>
          </c:extLst>
        </c:ser>
        <c:dLbls>
          <c:showLegendKey val="0"/>
          <c:showVal val="0"/>
          <c:showCatName val="0"/>
          <c:showSerName val="0"/>
          <c:showPercent val="0"/>
          <c:showBubbleSize val="0"/>
        </c:dLbls>
        <c:axId val="227713792"/>
        <c:axId val="227715712"/>
      </c:scatterChart>
      <c:valAx>
        <c:axId val="2277137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7715712"/>
        <c:crosses val="autoZero"/>
        <c:crossBetween val="midCat"/>
        <c:majorUnit val="1"/>
        <c:minorUnit val="0.25"/>
      </c:valAx>
      <c:valAx>
        <c:axId val="227715712"/>
        <c:scaling>
          <c:orientation val="minMax"/>
          <c:max val="1"/>
        </c:scaling>
        <c:delete val="1"/>
        <c:axPos val="l"/>
        <c:numFmt formatCode="General" sourceLinked="1"/>
        <c:majorTickMark val="none"/>
        <c:minorTickMark val="none"/>
        <c:tickLblPos val="none"/>
        <c:crossAx val="2277137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自我评估'!$I$57</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931A-44DA-8C65-76EF5ECDE41C}"/>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自我评估'!$H$57</c:f>
              <c:numCache>
                <c:formatCode>0.0</c:formatCode>
                <c:ptCount val="1"/>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931A-44DA-8C65-76EF5ECDE41C}"/>
            </c:ext>
          </c:extLst>
        </c:ser>
        <c:dLbls>
          <c:showLegendKey val="0"/>
          <c:showVal val="0"/>
          <c:showCatName val="0"/>
          <c:showSerName val="0"/>
          <c:showPercent val="0"/>
          <c:showBubbleSize val="0"/>
        </c:dLbls>
        <c:axId val="227806208"/>
        <c:axId val="227812480"/>
      </c:scatterChart>
      <c:valAx>
        <c:axId val="2278062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7812480"/>
        <c:crosses val="autoZero"/>
        <c:crossBetween val="midCat"/>
        <c:majorUnit val="1"/>
        <c:minorUnit val="0.25"/>
      </c:valAx>
      <c:valAx>
        <c:axId val="227812480"/>
        <c:scaling>
          <c:orientation val="minMax"/>
          <c:max val="1"/>
        </c:scaling>
        <c:delete val="1"/>
        <c:axPos val="l"/>
        <c:numFmt formatCode="General" sourceLinked="1"/>
        <c:majorTickMark val="none"/>
        <c:minorTickMark val="none"/>
        <c:tickLblPos val="none"/>
        <c:crossAx val="2278062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3863-4F2C-AA2C-71328684B7B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3863-4F2C-AA2C-71328684B7B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2-3863-4F2C-AA2C-71328684B7B7}"/>
            </c:ext>
          </c:extLst>
        </c:ser>
        <c:dLbls>
          <c:showLegendKey val="0"/>
          <c:showVal val="1"/>
          <c:showCatName val="0"/>
          <c:showSerName val="0"/>
          <c:showPercent val="0"/>
          <c:showBubbleSize val="0"/>
        </c:dLbls>
        <c:axId val="227864960"/>
        <c:axId val="227866496"/>
      </c:scatterChart>
      <c:valAx>
        <c:axId val="227864960"/>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7866496"/>
        <c:crosses val="autoZero"/>
        <c:crossBetween val="midCat"/>
        <c:minorUnit val="0.25"/>
      </c:valAx>
      <c:valAx>
        <c:axId val="227866496"/>
        <c:scaling>
          <c:orientation val="minMax"/>
          <c:max val="1"/>
        </c:scaling>
        <c:delete val="1"/>
        <c:axPos val="l"/>
        <c:numFmt formatCode="General" sourceLinked="1"/>
        <c:majorTickMark val="none"/>
        <c:minorTickMark val="none"/>
        <c:tickLblPos val="none"/>
        <c:crossAx val="2278649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A85C-4044-9DED-8C123A2A9B85}"/>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A85C-4044-9DED-8C123A2A9B85}"/>
            </c:ext>
          </c:extLst>
        </c:ser>
        <c:dLbls>
          <c:showLegendKey val="0"/>
          <c:showVal val="1"/>
          <c:showCatName val="0"/>
          <c:showSerName val="0"/>
          <c:showPercent val="0"/>
          <c:showBubbleSize val="0"/>
        </c:dLbls>
        <c:axId val="227904128"/>
        <c:axId val="227910400"/>
      </c:scatterChart>
      <c:valAx>
        <c:axId val="22790412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7910400"/>
        <c:crosses val="autoZero"/>
        <c:crossBetween val="midCat"/>
        <c:majorUnit val="1"/>
        <c:minorUnit val="0.25"/>
      </c:valAx>
      <c:valAx>
        <c:axId val="227910400"/>
        <c:scaling>
          <c:orientation val="minMax"/>
          <c:max val="1"/>
        </c:scaling>
        <c:delete val="1"/>
        <c:axPos val="l"/>
        <c:numFmt formatCode="General" sourceLinked="1"/>
        <c:majorTickMark val="none"/>
        <c:minorTickMark val="none"/>
        <c:tickLblPos val="none"/>
        <c:crossAx val="22790412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自我评估'!$I$67:$I$70</c:f>
              <c:numCache>
                <c:formatCode>0.0</c:formatCode>
                <c:ptCount val="4"/>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AFFF-42D3-91B8-FAEF645FD67D}"/>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自我评估'!$H$67:$H$70</c:f>
              <c:numCache>
                <c:formatCode>0.0</c:formatCode>
                <c:ptCount val="4"/>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AFFF-42D3-91B8-FAEF645FD67D}"/>
            </c:ext>
          </c:extLst>
        </c:ser>
        <c:dLbls>
          <c:showLegendKey val="0"/>
          <c:showVal val="0"/>
          <c:showCatName val="0"/>
          <c:showSerName val="0"/>
          <c:showPercent val="0"/>
          <c:showBubbleSize val="0"/>
        </c:dLbls>
        <c:axId val="228004992"/>
        <c:axId val="228006912"/>
      </c:scatterChart>
      <c:valAx>
        <c:axId val="228004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006912"/>
        <c:crosses val="autoZero"/>
        <c:crossBetween val="midCat"/>
        <c:majorUnit val="1"/>
        <c:minorUnit val="0.25"/>
      </c:valAx>
      <c:valAx>
        <c:axId val="228006912"/>
        <c:scaling>
          <c:orientation val="minMax"/>
          <c:max val="1"/>
        </c:scaling>
        <c:delete val="1"/>
        <c:axPos val="l"/>
        <c:numFmt formatCode="General" sourceLinked="1"/>
        <c:majorTickMark val="none"/>
        <c:minorTickMark val="none"/>
        <c:tickLblPos val="none"/>
        <c:crossAx val="228004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自我评估'!$I$72:$I$73</c:f>
              <c:numCache>
                <c:formatCode>0.0</c:formatCode>
                <c:ptCount val="2"/>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6881-4AF3-8F51-94E4B259C323}"/>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自我评估'!$H$72:$H$73</c:f>
              <c:numCache>
                <c:formatCode>0.0</c:formatCode>
                <c:ptCount val="2"/>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6881-4AF3-8F51-94E4B259C323}"/>
            </c:ext>
          </c:extLst>
        </c:ser>
        <c:dLbls>
          <c:showLegendKey val="0"/>
          <c:showVal val="0"/>
          <c:showCatName val="0"/>
          <c:showSerName val="0"/>
          <c:showPercent val="0"/>
          <c:showBubbleSize val="0"/>
        </c:dLbls>
        <c:axId val="228027776"/>
        <c:axId val="228029952"/>
      </c:scatterChart>
      <c:valAx>
        <c:axId val="22802777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029952"/>
        <c:crosses val="autoZero"/>
        <c:crossBetween val="midCat"/>
        <c:majorUnit val="1"/>
        <c:minorUnit val="0.25"/>
      </c:valAx>
      <c:valAx>
        <c:axId val="228029952"/>
        <c:scaling>
          <c:orientation val="minMax"/>
          <c:max val="1"/>
        </c:scaling>
        <c:delete val="1"/>
        <c:axPos val="l"/>
        <c:numFmt formatCode="General" sourceLinked="1"/>
        <c:majorTickMark val="none"/>
        <c:minorTickMark val="none"/>
        <c:tickLblPos val="none"/>
        <c:crossAx val="2280277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7B28-4D2E-922C-D219EF0A519A}"/>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7B28-4D2E-922C-D219EF0A519A}"/>
            </c:ext>
          </c:extLst>
        </c:ser>
        <c:dLbls>
          <c:showLegendKey val="0"/>
          <c:showVal val="0"/>
          <c:showCatName val="0"/>
          <c:showSerName val="0"/>
          <c:showPercent val="0"/>
          <c:showBubbleSize val="0"/>
        </c:dLbls>
        <c:axId val="226367360"/>
        <c:axId val="226377728"/>
      </c:scatterChart>
      <c:valAx>
        <c:axId val="2263673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377728"/>
        <c:crosses val="autoZero"/>
        <c:crossBetween val="midCat"/>
        <c:majorUnit val="1"/>
        <c:minorUnit val="0.25"/>
      </c:valAx>
      <c:valAx>
        <c:axId val="226377728"/>
        <c:scaling>
          <c:orientation val="minMax"/>
          <c:max val="1"/>
        </c:scaling>
        <c:delete val="1"/>
        <c:axPos val="l"/>
        <c:numFmt formatCode="General" sourceLinked="1"/>
        <c:majorTickMark val="none"/>
        <c:minorTickMark val="none"/>
        <c:tickLblPos val="none"/>
        <c:crossAx val="2263673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自我评估'!$I$79:$I$80</c:f>
              <c:numCache>
                <c:formatCode>0.0</c:formatCode>
                <c:ptCount val="2"/>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1FF1-4EE5-B3C3-106964080AF7}"/>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自我评估'!$H$79:$H$80</c:f>
              <c:numCache>
                <c:formatCode>0.0</c:formatCode>
                <c:ptCount val="2"/>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1FF1-4EE5-B3C3-106964080AF7}"/>
            </c:ext>
          </c:extLst>
        </c:ser>
        <c:dLbls>
          <c:showLegendKey val="0"/>
          <c:showVal val="1"/>
          <c:showCatName val="0"/>
          <c:showSerName val="0"/>
          <c:showPercent val="0"/>
          <c:showBubbleSize val="0"/>
        </c:dLbls>
        <c:axId val="226398976"/>
        <c:axId val="226400896"/>
      </c:scatterChart>
      <c:valAx>
        <c:axId val="22639897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400896"/>
        <c:crosses val="autoZero"/>
        <c:crossBetween val="midCat"/>
        <c:majorUnit val="1"/>
        <c:minorUnit val="0.25"/>
      </c:valAx>
      <c:valAx>
        <c:axId val="226400896"/>
        <c:scaling>
          <c:orientation val="minMax"/>
          <c:max val="1"/>
        </c:scaling>
        <c:delete val="1"/>
        <c:axPos val="l"/>
        <c:numFmt formatCode="General" sourceLinked="1"/>
        <c:majorTickMark val="none"/>
        <c:minorTickMark val="none"/>
        <c:tickLblPos val="none"/>
        <c:crossAx val="2263989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自我评估'!$I$86</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4B4D-411F-9855-096E65A52061}"/>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自我评估'!$H$86</c:f>
              <c:numCache>
                <c:formatCode>0.0</c:formatCode>
                <c:ptCount val="1"/>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4B4D-411F-9855-096E65A52061}"/>
            </c:ext>
          </c:extLst>
        </c:ser>
        <c:dLbls>
          <c:showLegendKey val="0"/>
          <c:showVal val="0"/>
          <c:showCatName val="0"/>
          <c:showSerName val="0"/>
          <c:showPercent val="0"/>
          <c:showBubbleSize val="0"/>
        </c:dLbls>
        <c:axId val="226421760"/>
        <c:axId val="226432128"/>
      </c:scatterChart>
      <c:valAx>
        <c:axId val="2264217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432128"/>
        <c:crosses val="autoZero"/>
        <c:crossBetween val="midCat"/>
        <c:majorUnit val="1"/>
        <c:minorUnit val="0.25"/>
      </c:valAx>
      <c:valAx>
        <c:axId val="226432128"/>
        <c:scaling>
          <c:orientation val="minMax"/>
          <c:max val="1"/>
        </c:scaling>
        <c:delete val="1"/>
        <c:axPos val="l"/>
        <c:numFmt formatCode="General" sourceLinked="1"/>
        <c:majorTickMark val="none"/>
        <c:minorTickMark val="none"/>
        <c:tickLblPos val="none"/>
        <c:crossAx val="2264217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DF4A-42B4-B570-B297622D1106}"/>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DF4A-42B4-B570-B297622D1106}"/>
            </c:ext>
          </c:extLst>
        </c:ser>
        <c:dLbls>
          <c:showLegendKey val="0"/>
          <c:showVal val="0"/>
          <c:showCatName val="0"/>
          <c:showSerName val="0"/>
          <c:showPercent val="0"/>
          <c:showBubbleSize val="0"/>
        </c:dLbls>
        <c:axId val="226474240"/>
        <c:axId val="226476416"/>
      </c:scatterChart>
      <c:valAx>
        <c:axId val="22647424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476416"/>
        <c:crosses val="autoZero"/>
        <c:crossBetween val="midCat"/>
        <c:majorUnit val="1"/>
        <c:minorUnit val="0.25"/>
      </c:valAx>
      <c:valAx>
        <c:axId val="226476416"/>
        <c:scaling>
          <c:orientation val="minMax"/>
          <c:max val="1"/>
        </c:scaling>
        <c:delete val="1"/>
        <c:axPos val="l"/>
        <c:numFmt formatCode="General" sourceLinked="1"/>
        <c:majorTickMark val="none"/>
        <c:minorTickMark val="none"/>
        <c:tickLblPos val="none"/>
        <c:crossAx val="22647424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自我评估'!$I$44</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E98D-4D5E-8785-9C3CF63E05BF}"/>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自我评估'!$H$44</c:f>
              <c:numCache>
                <c:formatCode>0.0</c:formatCode>
                <c:ptCount val="1"/>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E98D-4D5E-8785-9C3CF63E05BF}"/>
            </c:ext>
          </c:extLst>
        </c:ser>
        <c:dLbls>
          <c:showLegendKey val="0"/>
          <c:showVal val="1"/>
          <c:showCatName val="0"/>
          <c:showSerName val="0"/>
          <c:showPercent val="0"/>
          <c:showBubbleSize val="0"/>
        </c:dLbls>
        <c:axId val="226501760"/>
        <c:axId val="226503680"/>
      </c:scatterChart>
      <c:valAx>
        <c:axId val="2265017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503680"/>
        <c:crosses val="autoZero"/>
        <c:crossBetween val="midCat"/>
        <c:majorUnit val="1"/>
        <c:minorUnit val="0.25"/>
      </c:valAx>
      <c:valAx>
        <c:axId val="226503680"/>
        <c:scaling>
          <c:orientation val="minMax"/>
          <c:max val="1"/>
        </c:scaling>
        <c:delete val="1"/>
        <c:axPos val="l"/>
        <c:numFmt formatCode="General" sourceLinked="1"/>
        <c:majorTickMark val="none"/>
        <c:minorTickMark val="none"/>
        <c:tickLblPos val="none"/>
        <c:crossAx val="2265017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自我评估'!$I$63:$I$65</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616D-4918-9C8C-8948AB41E55D}"/>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自我评估'!$H$63:$H$65</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616D-4918-9C8C-8948AB41E55D}"/>
            </c:ext>
          </c:extLst>
        </c:ser>
        <c:dLbls>
          <c:showLegendKey val="0"/>
          <c:showVal val="0"/>
          <c:showCatName val="0"/>
          <c:showSerName val="0"/>
          <c:showPercent val="0"/>
          <c:showBubbleSize val="0"/>
        </c:dLbls>
        <c:axId val="226540928"/>
        <c:axId val="226543104"/>
      </c:scatterChart>
      <c:valAx>
        <c:axId val="22654092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6543104"/>
        <c:crosses val="autoZero"/>
        <c:crossBetween val="midCat"/>
        <c:majorUnit val="1"/>
        <c:minorUnit val="0.25"/>
      </c:valAx>
      <c:valAx>
        <c:axId val="226543104"/>
        <c:scaling>
          <c:orientation val="minMax"/>
          <c:max val="1"/>
        </c:scaling>
        <c:delete val="1"/>
        <c:axPos val="l"/>
        <c:numFmt formatCode="General" sourceLinked="1"/>
        <c:majorTickMark val="none"/>
        <c:minorTickMark val="none"/>
        <c:tickLblPos val="none"/>
        <c:crossAx val="22654092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自我评估'!$I$56</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6AC0-4F2E-A1BF-A04127621743}"/>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自我评估'!$H$56</c:f>
              <c:numCache>
                <c:formatCode>0.0</c:formatCode>
                <c:ptCount val="1"/>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6AC0-4F2E-A1BF-A04127621743}"/>
            </c:ext>
          </c:extLst>
        </c:ser>
        <c:dLbls>
          <c:showLegendKey val="0"/>
          <c:showVal val="0"/>
          <c:showCatName val="0"/>
          <c:showSerName val="0"/>
          <c:showPercent val="0"/>
          <c:showBubbleSize val="0"/>
        </c:dLbls>
        <c:axId val="228665216"/>
        <c:axId val="228679680"/>
      </c:scatterChart>
      <c:valAx>
        <c:axId val="2286652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679680"/>
        <c:crosses val="autoZero"/>
        <c:crossBetween val="midCat"/>
        <c:majorUnit val="1"/>
        <c:minorUnit val="0.25"/>
      </c:valAx>
      <c:valAx>
        <c:axId val="228679680"/>
        <c:scaling>
          <c:orientation val="minMax"/>
          <c:max val="1"/>
        </c:scaling>
        <c:delete val="1"/>
        <c:axPos val="l"/>
        <c:numFmt formatCode="General" sourceLinked="1"/>
        <c:majorTickMark val="none"/>
        <c:minorTickMark val="none"/>
        <c:tickLblPos val="none"/>
        <c:crossAx val="2286652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自我评估'!$I$59:$I$61</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BCE1-40F3-9B97-14E61391CD19}"/>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自我评估'!$H$59:$H$61</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BCE1-40F3-9B97-14E61391CD19}"/>
            </c:ext>
          </c:extLst>
        </c:ser>
        <c:dLbls>
          <c:showLegendKey val="0"/>
          <c:showVal val="0"/>
          <c:showCatName val="0"/>
          <c:showSerName val="0"/>
          <c:showPercent val="0"/>
          <c:showBubbleSize val="0"/>
        </c:dLbls>
        <c:axId val="228708736"/>
        <c:axId val="228710656"/>
      </c:scatterChart>
      <c:valAx>
        <c:axId val="22870873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710656"/>
        <c:crosses val="autoZero"/>
        <c:crossBetween val="midCat"/>
        <c:majorUnit val="1"/>
        <c:minorUnit val="0.25"/>
      </c:valAx>
      <c:valAx>
        <c:axId val="228710656"/>
        <c:scaling>
          <c:orientation val="minMax"/>
          <c:max val="1"/>
        </c:scaling>
        <c:delete val="1"/>
        <c:axPos val="l"/>
        <c:numFmt formatCode="General" sourceLinked="1"/>
        <c:majorTickMark val="none"/>
        <c:minorTickMark val="none"/>
        <c:tickLblPos val="none"/>
        <c:crossAx val="22870873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自我评估'!$I$75:$I$77</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8C4D-4F64-8110-C94029E883AF}"/>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自我评估'!$H$75:$H$77</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8C4D-4F64-8110-C94029E883AF}"/>
            </c:ext>
          </c:extLst>
        </c:ser>
        <c:dLbls>
          <c:showLegendKey val="0"/>
          <c:showVal val="0"/>
          <c:showCatName val="0"/>
          <c:showSerName val="0"/>
          <c:showPercent val="0"/>
          <c:showBubbleSize val="0"/>
        </c:dLbls>
        <c:axId val="228747904"/>
        <c:axId val="228750080"/>
      </c:scatterChart>
      <c:valAx>
        <c:axId val="2287479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750080"/>
        <c:crosses val="autoZero"/>
        <c:crossBetween val="midCat"/>
        <c:majorUnit val="1"/>
        <c:minorUnit val="0.25"/>
      </c:valAx>
      <c:valAx>
        <c:axId val="228750080"/>
        <c:scaling>
          <c:orientation val="minMax"/>
          <c:max val="1"/>
        </c:scaling>
        <c:delete val="1"/>
        <c:axPos val="l"/>
        <c:numFmt formatCode="General" sourceLinked="1"/>
        <c:majorTickMark val="none"/>
        <c:minorTickMark val="none"/>
        <c:tickLblPos val="none"/>
        <c:crossAx val="2287479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自我评估'!$I$82:$I$84</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0F88-45D3-A73B-CAEBAA658D21}"/>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自我评估'!$H$82:$H$84</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0F88-45D3-A73B-CAEBAA658D21}"/>
            </c:ext>
          </c:extLst>
        </c:ser>
        <c:dLbls>
          <c:showLegendKey val="0"/>
          <c:showVal val="1"/>
          <c:showCatName val="0"/>
          <c:showSerName val="0"/>
          <c:showPercent val="0"/>
          <c:showBubbleSize val="0"/>
        </c:dLbls>
        <c:axId val="228779904"/>
        <c:axId val="228782080"/>
      </c:scatterChart>
      <c:valAx>
        <c:axId val="2287799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782080"/>
        <c:crosses val="autoZero"/>
        <c:crossBetween val="midCat"/>
        <c:majorUnit val="1"/>
        <c:minorUnit val="0.25"/>
      </c:valAx>
      <c:valAx>
        <c:axId val="228782080"/>
        <c:scaling>
          <c:orientation val="minMax"/>
          <c:max val="1"/>
        </c:scaling>
        <c:delete val="1"/>
        <c:axPos val="l"/>
        <c:numFmt formatCode="General" sourceLinked="1"/>
        <c:majorTickMark val="none"/>
        <c:minorTickMark val="none"/>
        <c:tickLblPos val="none"/>
        <c:crossAx val="2287799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8147-407E-8F8D-668997FC512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8147-407E-8F8D-668997FC512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2-8147-407E-8F8D-668997FC5120}"/>
            </c:ext>
          </c:extLst>
        </c:ser>
        <c:dLbls>
          <c:showLegendKey val="0"/>
          <c:showVal val="1"/>
          <c:showCatName val="0"/>
          <c:showSerName val="0"/>
          <c:showPercent val="0"/>
          <c:showBubbleSize val="0"/>
        </c:dLbls>
        <c:axId val="228412416"/>
        <c:axId val="228438784"/>
      </c:scatterChart>
      <c:valAx>
        <c:axId val="22841241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438784"/>
        <c:crosses val="autoZero"/>
        <c:crossBetween val="midCat"/>
        <c:minorUnit val="0.25"/>
      </c:valAx>
      <c:valAx>
        <c:axId val="228438784"/>
        <c:scaling>
          <c:orientation val="minMax"/>
          <c:max val="1"/>
        </c:scaling>
        <c:delete val="1"/>
        <c:axPos val="l"/>
        <c:numFmt formatCode="General" sourceLinked="1"/>
        <c:majorTickMark val="none"/>
        <c:minorTickMark val="none"/>
        <c:tickLblPos val="none"/>
        <c:crossAx val="2284124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312F-4471-A93F-54198A6CCC0F}"/>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Lit>
              <c:formatCode>General</c:formatCode>
              <c:ptCount val="1"/>
              <c:pt idx="0">
                <c:v>2</c:v>
              </c:pt>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312F-4471-A93F-54198A6CCC0F}"/>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strLit>
              <c:ptCount val="1"/>
              <c:pt idx="0">
                <c:v>n/a</c:v>
              </c:pt>
            </c:str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2-312F-4471-A93F-54198A6CCC0F}"/>
            </c:ext>
          </c:extLst>
        </c:ser>
        <c:dLbls>
          <c:showLegendKey val="0"/>
          <c:showVal val="1"/>
          <c:showCatName val="0"/>
          <c:showSerName val="0"/>
          <c:showPercent val="0"/>
          <c:showBubbleSize val="0"/>
        </c:dLbls>
        <c:axId val="228471552"/>
        <c:axId val="228473088"/>
      </c:scatterChart>
      <c:valAx>
        <c:axId val="228471552"/>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473088"/>
        <c:crosses val="autoZero"/>
        <c:crossBetween val="midCat"/>
        <c:minorUnit val="0.25"/>
      </c:valAx>
      <c:valAx>
        <c:axId val="228473088"/>
        <c:scaling>
          <c:orientation val="minMax"/>
          <c:max val="1"/>
        </c:scaling>
        <c:delete val="1"/>
        <c:axPos val="l"/>
        <c:numFmt formatCode="General" sourceLinked="1"/>
        <c:majorTickMark val="none"/>
        <c:minorTickMark val="none"/>
        <c:tickLblPos val="none"/>
        <c:crossAx val="22847155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自我评估'!$I$10</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187D-4FC0-8F53-B17BDAF8BCA3}"/>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自我评估'!$H$10</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187D-4FC0-8F53-B17BDAF8BCA3}"/>
            </c:ext>
          </c:extLst>
        </c:ser>
        <c:dLbls>
          <c:showLegendKey val="0"/>
          <c:showVal val="0"/>
          <c:showCatName val="0"/>
          <c:showSerName val="0"/>
          <c:showPercent val="0"/>
          <c:showBubbleSize val="0"/>
        </c:dLbls>
        <c:axId val="228523392"/>
        <c:axId val="228533760"/>
      </c:scatterChart>
      <c:valAx>
        <c:axId val="2285233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533760"/>
        <c:crosses val="autoZero"/>
        <c:crossBetween val="midCat"/>
        <c:majorUnit val="1"/>
        <c:minorUnit val="0.25"/>
      </c:valAx>
      <c:valAx>
        <c:axId val="228533760"/>
        <c:scaling>
          <c:orientation val="minMax"/>
          <c:max val="1"/>
        </c:scaling>
        <c:delete val="1"/>
        <c:axPos val="l"/>
        <c:numFmt formatCode="General" sourceLinked="1"/>
        <c:majorTickMark val="none"/>
        <c:minorTickMark val="none"/>
        <c:tickLblPos val="none"/>
        <c:crossAx val="2285233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自我评估'!$I$11</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2BB8-4C78-9E80-763550FC0ECB}"/>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自我评估'!$H$11</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2BB8-4C78-9E80-763550FC0ECB}"/>
            </c:ext>
          </c:extLst>
        </c:ser>
        <c:dLbls>
          <c:showLegendKey val="0"/>
          <c:showVal val="0"/>
          <c:showCatName val="0"/>
          <c:showSerName val="0"/>
          <c:showPercent val="0"/>
          <c:showBubbleSize val="0"/>
        </c:dLbls>
        <c:axId val="228575872"/>
        <c:axId val="228578048"/>
      </c:scatterChart>
      <c:valAx>
        <c:axId val="22857587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8578048"/>
        <c:crosses val="autoZero"/>
        <c:crossBetween val="midCat"/>
        <c:majorUnit val="1"/>
        <c:minorUnit val="0.25"/>
      </c:valAx>
      <c:valAx>
        <c:axId val="228578048"/>
        <c:scaling>
          <c:orientation val="minMax"/>
          <c:max val="1"/>
        </c:scaling>
        <c:delete val="1"/>
        <c:axPos val="l"/>
        <c:numFmt formatCode="General" sourceLinked="1"/>
        <c:majorTickMark val="none"/>
        <c:minorTickMark val="none"/>
        <c:tickLblPos val="none"/>
        <c:crossAx val="22857587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自我评估'!$I$8</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39B6-43D2-AE14-3E39B0A37EB6}"/>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自我评估'!$H$8</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39B6-43D2-AE14-3E39B0A37EB6}"/>
            </c:ext>
          </c:extLst>
        </c:ser>
        <c:dLbls>
          <c:showLegendKey val="0"/>
          <c:showVal val="0"/>
          <c:showCatName val="0"/>
          <c:showSerName val="0"/>
          <c:showPercent val="0"/>
          <c:showBubbleSize val="0"/>
        </c:dLbls>
        <c:axId val="228872576"/>
        <c:axId val="228874496"/>
      </c:scatterChart>
      <c:valAx>
        <c:axId val="2288725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228874496"/>
        <c:crosses val="autoZero"/>
        <c:crossBetween val="midCat"/>
        <c:minorUnit val="1"/>
      </c:valAx>
      <c:valAx>
        <c:axId val="228874496"/>
        <c:scaling>
          <c:orientation val="minMax"/>
          <c:max val="1"/>
        </c:scaling>
        <c:delete val="1"/>
        <c:axPos val="l"/>
        <c:numFmt formatCode="General" sourceLinked="1"/>
        <c:majorTickMark val="none"/>
        <c:minorTickMark val="none"/>
        <c:tickLblPos val="none"/>
        <c:crossAx val="2288725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自我评估'!$I$9</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2DD5-44F2-BE04-37770B65AD98}"/>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自我评估'!$H$9</c:f>
              <c:numCache>
                <c:formatCode>0.0</c:formatCode>
                <c:ptCount val="1"/>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2DD5-44F2-BE04-37770B65AD98}"/>
            </c:ext>
          </c:extLst>
        </c:ser>
        <c:dLbls>
          <c:showLegendKey val="0"/>
          <c:showVal val="0"/>
          <c:showCatName val="0"/>
          <c:showSerName val="0"/>
          <c:showPercent val="0"/>
          <c:showBubbleSize val="0"/>
        </c:dLbls>
        <c:axId val="228912128"/>
        <c:axId val="228914304"/>
      </c:scatterChart>
      <c:valAx>
        <c:axId val="228912128"/>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228914304"/>
        <c:crosses val="autoZero"/>
        <c:crossBetween val="midCat"/>
        <c:minorUnit val="1"/>
      </c:valAx>
      <c:valAx>
        <c:axId val="228914304"/>
        <c:scaling>
          <c:orientation val="minMax"/>
          <c:max val="1"/>
        </c:scaling>
        <c:delete val="1"/>
        <c:axPos val="l"/>
        <c:numFmt formatCode="General" sourceLinked="1"/>
        <c:majorTickMark val="none"/>
        <c:minorTickMark val="none"/>
        <c:tickLblPos val="none"/>
        <c:crossAx val="22891212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自我评估'!$I$13:$I$17</c:f>
              <c:numCache>
                <c:formatCode>0.0</c:formatCode>
                <c:ptCount val="5"/>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F64A-4909-A5CB-836C5D093A79}"/>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自我评估'!$H$13:$H$17</c:f>
              <c:numCache>
                <c:formatCode>0.0</c:formatCode>
                <c:ptCount val="5"/>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F64A-4909-A5CB-836C5D093A79}"/>
            </c:ext>
          </c:extLst>
        </c:ser>
        <c:dLbls>
          <c:showLegendKey val="0"/>
          <c:showVal val="0"/>
          <c:showCatName val="0"/>
          <c:showSerName val="0"/>
          <c:showPercent val="0"/>
          <c:showBubbleSize val="0"/>
        </c:dLbls>
        <c:axId val="230263040"/>
        <c:axId val="230273408"/>
      </c:scatterChart>
      <c:valAx>
        <c:axId val="23026304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273408"/>
        <c:crosses val="autoZero"/>
        <c:crossBetween val="midCat"/>
        <c:majorUnit val="1"/>
        <c:minorUnit val="0.25"/>
      </c:valAx>
      <c:valAx>
        <c:axId val="230273408"/>
        <c:scaling>
          <c:orientation val="minMax"/>
          <c:max val="1"/>
        </c:scaling>
        <c:delete val="1"/>
        <c:axPos val="l"/>
        <c:numFmt formatCode="General" sourceLinked="1"/>
        <c:majorTickMark val="none"/>
        <c:minorTickMark val="none"/>
        <c:tickLblPos val="none"/>
        <c:crossAx val="23026304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自我评估'!$I$19:$I$23</c:f>
              <c:numCache>
                <c:formatCode>0.0</c:formatCode>
                <c:ptCount val="5"/>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2983-4061-923C-38B1FAD22F99}"/>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自我评估'!$H$19:$H$23</c:f>
              <c:numCache>
                <c:formatCode>0.0</c:formatCode>
                <c:ptCount val="5"/>
                <c:pt idx="0">
                  <c:v>1</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2983-4061-923C-38B1FAD22F99}"/>
            </c:ext>
          </c:extLst>
        </c:ser>
        <c:dLbls>
          <c:showLegendKey val="0"/>
          <c:showVal val="0"/>
          <c:showCatName val="0"/>
          <c:showSerName val="0"/>
          <c:showPercent val="0"/>
          <c:showBubbleSize val="0"/>
        </c:dLbls>
        <c:axId val="230311424"/>
        <c:axId val="230313344"/>
      </c:scatterChart>
      <c:valAx>
        <c:axId val="23031142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313344"/>
        <c:crosses val="autoZero"/>
        <c:crossBetween val="midCat"/>
        <c:majorUnit val="1"/>
        <c:minorUnit val="0.25"/>
      </c:valAx>
      <c:valAx>
        <c:axId val="230313344"/>
        <c:scaling>
          <c:orientation val="minMax"/>
          <c:max val="1"/>
        </c:scaling>
        <c:delete val="1"/>
        <c:axPos val="l"/>
        <c:numFmt formatCode="General" sourceLinked="1"/>
        <c:majorTickMark val="none"/>
        <c:minorTickMark val="none"/>
        <c:tickLblPos val="none"/>
        <c:crossAx val="2303114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自我评估'!$I$26</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01FF-4406-B534-62523130EF51}"/>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自我评估'!$H$26</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01FF-4406-B534-62523130EF51}"/>
            </c:ext>
          </c:extLst>
        </c:ser>
        <c:dLbls>
          <c:showLegendKey val="0"/>
          <c:showVal val="0"/>
          <c:showCatName val="0"/>
          <c:showSerName val="0"/>
          <c:showPercent val="0"/>
          <c:showBubbleSize val="0"/>
        </c:dLbls>
        <c:axId val="230352000"/>
        <c:axId val="230353920"/>
      </c:scatterChart>
      <c:valAx>
        <c:axId val="23035200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353920"/>
        <c:crosses val="autoZero"/>
        <c:crossBetween val="midCat"/>
        <c:majorUnit val="1"/>
        <c:minorUnit val="0.25"/>
      </c:valAx>
      <c:valAx>
        <c:axId val="230353920"/>
        <c:scaling>
          <c:orientation val="minMax"/>
          <c:max val="1"/>
        </c:scaling>
        <c:delete val="1"/>
        <c:axPos val="l"/>
        <c:numFmt formatCode="General" sourceLinked="1"/>
        <c:majorTickMark val="none"/>
        <c:minorTickMark val="none"/>
        <c:tickLblPos val="none"/>
        <c:crossAx val="23035200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973873347811E-2"/>
          <c:y val="0.32558139534883723"/>
          <c:w val="0.87242052253304381"/>
          <c:h val="0.19275041201245194"/>
        </c:manualLayout>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自我评估'!$I$88:$I$90</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18A6-4F53-9AB7-D69620505CBC}"/>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自我评估'!$H$88:$H$90</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18A6-4F53-9AB7-D69620505CBC}"/>
            </c:ext>
          </c:extLst>
        </c:ser>
        <c:dLbls>
          <c:showLegendKey val="0"/>
          <c:showVal val="0"/>
          <c:showCatName val="0"/>
          <c:showSerName val="0"/>
          <c:showPercent val="0"/>
          <c:showBubbleSize val="0"/>
        </c:dLbls>
        <c:axId val="230461824"/>
        <c:axId val="230463744"/>
      </c:scatterChart>
      <c:valAx>
        <c:axId val="23046182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463744"/>
        <c:crosses val="autoZero"/>
        <c:crossBetween val="midCat"/>
        <c:majorUnit val="1"/>
        <c:minorUnit val="0.25"/>
      </c:valAx>
      <c:valAx>
        <c:axId val="230463744"/>
        <c:scaling>
          <c:orientation val="minMax"/>
          <c:max val="1"/>
        </c:scaling>
        <c:delete val="1"/>
        <c:axPos val="l"/>
        <c:numFmt formatCode="General" sourceLinked="1"/>
        <c:majorTickMark val="none"/>
        <c:minorTickMark val="none"/>
        <c:tickLblPos val="none"/>
        <c:crossAx val="2304618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自我评估'!$I$92</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DB0F-4082-8F03-03FBDA5756F4}"/>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自我评估'!$H$92</c:f>
              <c:numCache>
                <c:formatCode>0.0</c:formatCode>
                <c:ptCount val="1"/>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DB0F-4082-8F03-03FBDA5756F4}"/>
            </c:ext>
          </c:extLst>
        </c:ser>
        <c:dLbls>
          <c:showLegendKey val="0"/>
          <c:showVal val="0"/>
          <c:showCatName val="0"/>
          <c:showSerName val="0"/>
          <c:showPercent val="0"/>
          <c:showBubbleSize val="0"/>
        </c:dLbls>
        <c:axId val="230481280"/>
        <c:axId val="230577664"/>
      </c:scatterChart>
      <c:valAx>
        <c:axId val="2304812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577664"/>
        <c:crosses val="autoZero"/>
        <c:crossBetween val="midCat"/>
        <c:majorUnit val="1"/>
        <c:minorUnit val="0.25"/>
      </c:valAx>
      <c:valAx>
        <c:axId val="230577664"/>
        <c:scaling>
          <c:orientation val="minMax"/>
          <c:max val="1"/>
        </c:scaling>
        <c:delete val="1"/>
        <c:axPos val="l"/>
        <c:numFmt formatCode="General" sourceLinked="1"/>
        <c:majorTickMark val="none"/>
        <c:minorTickMark val="none"/>
        <c:tickLblPos val="none"/>
        <c:crossAx val="2304812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自我评估'!$I$97:$I$99</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B410-49A4-857C-1CFBE7579086}"/>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自我评估'!$H$97:$H$99</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B410-49A4-857C-1CFBE7579086}"/>
            </c:ext>
          </c:extLst>
        </c:ser>
        <c:dLbls>
          <c:showLegendKey val="0"/>
          <c:showVal val="0"/>
          <c:showCatName val="0"/>
          <c:showSerName val="0"/>
          <c:showPercent val="0"/>
          <c:showBubbleSize val="0"/>
        </c:dLbls>
        <c:axId val="230607488"/>
        <c:axId val="230613760"/>
      </c:scatterChart>
      <c:valAx>
        <c:axId val="23060748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613760"/>
        <c:crosses val="autoZero"/>
        <c:crossBetween val="midCat"/>
        <c:majorUnit val="1"/>
        <c:minorUnit val="0.25"/>
      </c:valAx>
      <c:valAx>
        <c:axId val="230613760"/>
        <c:scaling>
          <c:orientation val="minMax"/>
          <c:max val="1"/>
        </c:scaling>
        <c:delete val="1"/>
        <c:axPos val="l"/>
        <c:numFmt formatCode="General" sourceLinked="1"/>
        <c:majorTickMark val="none"/>
        <c:minorTickMark val="none"/>
        <c:tickLblPos val="none"/>
        <c:crossAx val="23060748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自我评估'!$I$101:$I$103</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721E-48F3-AC11-55273F5ECDC1}"/>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自我评估'!$H$101:$H$103</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721E-48F3-AC11-55273F5ECDC1}"/>
            </c:ext>
          </c:extLst>
        </c:ser>
        <c:dLbls>
          <c:showLegendKey val="0"/>
          <c:showVal val="0"/>
          <c:showCatName val="0"/>
          <c:showSerName val="0"/>
          <c:showPercent val="0"/>
          <c:showBubbleSize val="0"/>
        </c:dLbls>
        <c:axId val="230651776"/>
        <c:axId val="230653952"/>
      </c:scatterChart>
      <c:valAx>
        <c:axId val="23065177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653952"/>
        <c:crosses val="autoZero"/>
        <c:crossBetween val="midCat"/>
        <c:majorUnit val="1"/>
        <c:minorUnit val="0.25"/>
      </c:valAx>
      <c:valAx>
        <c:axId val="230653952"/>
        <c:scaling>
          <c:orientation val="minMax"/>
          <c:max val="1"/>
        </c:scaling>
        <c:delete val="1"/>
        <c:axPos val="l"/>
        <c:numFmt formatCode="General" sourceLinked="1"/>
        <c:majorTickMark val="none"/>
        <c:minorTickMark val="none"/>
        <c:tickLblPos val="none"/>
        <c:crossAx val="2306517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自我评估'!$I$105:$I$107</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E352-4517-9AEC-B78841BDA92E}"/>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自我评估'!$H$105:$H$107</c:f>
              <c:numCache>
                <c:formatCode>0.0</c:formatCode>
                <c:ptCount val="3"/>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E352-4517-9AEC-B78841BDA92E}"/>
            </c:ext>
          </c:extLst>
        </c:ser>
        <c:dLbls>
          <c:showLegendKey val="0"/>
          <c:showVal val="0"/>
          <c:showCatName val="0"/>
          <c:showSerName val="0"/>
          <c:showPercent val="0"/>
          <c:showBubbleSize val="0"/>
        </c:dLbls>
        <c:axId val="230716544"/>
        <c:axId val="230718464"/>
      </c:scatterChart>
      <c:valAx>
        <c:axId val="2307165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718464"/>
        <c:crosses val="autoZero"/>
        <c:crossBetween val="midCat"/>
        <c:majorUnit val="1"/>
        <c:minorUnit val="0.25"/>
      </c:valAx>
      <c:valAx>
        <c:axId val="230718464"/>
        <c:scaling>
          <c:orientation val="minMax"/>
          <c:max val="1"/>
        </c:scaling>
        <c:delete val="1"/>
        <c:axPos val="l"/>
        <c:numFmt formatCode="General" sourceLinked="1"/>
        <c:majorTickMark val="none"/>
        <c:minorTickMark val="none"/>
        <c:tickLblPos val="none"/>
        <c:crossAx val="2307165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自我评估'!$I$26:$I$28</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E51F-4FAE-89C1-9B341CF83E07}"/>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自我评估'!$H$26:$H$28</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E51F-4FAE-89C1-9B341CF83E07}"/>
            </c:ext>
          </c:extLst>
        </c:ser>
        <c:dLbls>
          <c:showLegendKey val="0"/>
          <c:showVal val="0"/>
          <c:showCatName val="0"/>
          <c:showSerName val="0"/>
          <c:showPercent val="0"/>
          <c:showBubbleSize val="0"/>
        </c:dLbls>
        <c:axId val="230731136"/>
        <c:axId val="230733312"/>
      </c:scatterChart>
      <c:valAx>
        <c:axId val="23073113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733312"/>
        <c:crosses val="autoZero"/>
        <c:crossBetween val="midCat"/>
        <c:majorUnit val="1"/>
        <c:minorUnit val="0.25"/>
      </c:valAx>
      <c:valAx>
        <c:axId val="230733312"/>
        <c:scaling>
          <c:orientation val="minMax"/>
          <c:max val="1"/>
        </c:scaling>
        <c:delete val="1"/>
        <c:axPos val="l"/>
        <c:numFmt formatCode="General" sourceLinked="1"/>
        <c:majorTickMark val="none"/>
        <c:minorTickMark val="none"/>
        <c:tickLblPos val="none"/>
        <c:crossAx val="23073113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xVal>
            <c:numRef>
              <c:f>'Self Assessment 自我评估'!$I$30:$I$32</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34E0-417D-AB7C-4B2811F561F9}"/>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xVal>
            <c:numRef>
              <c:f>'Self Assessment 自我评估'!$H$30:$H$32</c:f>
              <c:numCache>
                <c:formatCode>0.0</c:formatCode>
                <c:ptCount val="3"/>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34E0-417D-AB7C-4B2811F561F9}"/>
            </c:ext>
          </c:extLst>
        </c:ser>
        <c:dLbls>
          <c:showLegendKey val="0"/>
          <c:showVal val="0"/>
          <c:showCatName val="0"/>
          <c:showSerName val="0"/>
          <c:showPercent val="0"/>
          <c:showBubbleSize val="0"/>
        </c:dLbls>
        <c:axId val="230823808"/>
        <c:axId val="230830080"/>
      </c:scatterChart>
      <c:valAx>
        <c:axId val="2308238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830080"/>
        <c:crosses val="autoZero"/>
        <c:crossBetween val="midCat"/>
        <c:majorUnit val="1"/>
        <c:minorUnit val="0.25"/>
      </c:valAx>
      <c:valAx>
        <c:axId val="230830080"/>
        <c:scaling>
          <c:orientation val="minMax"/>
          <c:max val="1"/>
        </c:scaling>
        <c:delete val="1"/>
        <c:axPos val="l"/>
        <c:numFmt formatCode="General" sourceLinked="1"/>
        <c:majorTickMark val="none"/>
        <c:minorTickMark val="none"/>
        <c:tickLblPos val="none"/>
        <c:crossAx val="2308238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'Self Assessment 自我评估'!$I$5</c:f>
              <c:strCache>
                <c:ptCount val="1"/>
                <c:pt idx="0">
                  <c:v>Category/ Pledge Compliance
类别/服务承诺合规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'Self Assessment 自我评估'!$I$53:$I$54</c:f>
              <c:numCache>
                <c:formatCode>0.0</c:formatCode>
                <c:ptCount val="2"/>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89A4-46A2-A423-D9AE2FC0758F}"/>
            </c:ext>
          </c:extLst>
        </c:ser>
        <c:ser>
          <c:idx val="0"/>
          <c:order val="1"/>
          <c:tx>
            <c:strRef>
              <c:f>'Self Assessment 自我评估'!$H$5</c:f>
              <c:strCache>
                <c:ptCount val="1"/>
                <c:pt idx="0">
                  <c:v>Current State (0-2)
当前状态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'Self Assessment 自我评估'!$H$53:$H$54</c:f>
              <c:numCache>
                <c:formatCode>0.0</c:formatCode>
                <c:ptCount val="2"/>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89A4-46A2-A423-D9AE2FC0758F}"/>
            </c:ext>
          </c:extLst>
        </c:ser>
        <c:dLbls>
          <c:showLegendKey val="0"/>
          <c:showVal val="1"/>
          <c:showCatName val="0"/>
          <c:showSerName val="0"/>
          <c:showPercent val="0"/>
          <c:showBubbleSize val="0"/>
        </c:dLbls>
        <c:axId val="230855424"/>
        <c:axId val="230857344"/>
      </c:scatterChart>
      <c:valAx>
        <c:axId val="23085542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0857344"/>
        <c:crosses val="autoZero"/>
        <c:crossBetween val="midCat"/>
        <c:majorUnit val="1"/>
        <c:minorUnit val="0.25"/>
      </c:valAx>
      <c:valAx>
        <c:axId val="230857344"/>
        <c:scaling>
          <c:orientation val="minMax"/>
          <c:max val="1"/>
        </c:scaling>
        <c:delete val="1"/>
        <c:axPos val="l"/>
        <c:numFmt formatCode="General" sourceLinked="1"/>
        <c:majorTickMark val="none"/>
        <c:minorTickMark val="none"/>
        <c:tickLblPos val="none"/>
        <c:crossAx val="2308554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9990804069201"/>
          <c:y val="0.16431699861046781"/>
          <c:w val="0.45940801195471004"/>
          <c:h val="0.55534321445113477"/>
        </c:manualLayout>
      </c:layout>
      <c:radarChart>
        <c:radarStyle val="marker"/>
        <c:varyColors val="0"/>
        <c:ser>
          <c:idx val="1"/>
          <c:order val="0"/>
          <c:tx>
            <c:v>Business Score (%)</c:v>
          </c:tx>
          <c:spPr>
            <a:ln>
              <a:solidFill>
                <a:srgbClr val="002776"/>
              </a:solidFill>
            </a:ln>
          </c:spPr>
          <c:marker>
            <c:spPr>
              <a:solidFill>
                <a:srgbClr val="002776"/>
              </a:solidFill>
              <a:ln>
                <a:solidFill>
                  <a:srgbClr val="002776"/>
                </a:solidFill>
              </a:ln>
            </c:spPr>
          </c:marker>
          <c:cat>
            <c:strRef>
              <c:f>'Summary Output摘要汇总'!$C$6:$C$11</c:f>
              <c:strCache>
                <c:ptCount val="6"/>
                <c:pt idx="0">
                  <c:v>General</c:v>
                </c:pt>
                <c:pt idx="1">
                  <c:v>Workplace Water Supply
工作场所供水</c:v>
                </c:pt>
                <c:pt idx="2">
                  <c:v>Workplace Sanitation
工作场所卫生</c:v>
                </c:pt>
                <c:pt idx="3">
                  <c:v>Workplace Hygiene</c:v>
                </c:pt>
                <c:pt idx="4">
                  <c:v>Value/Supply Chain WASH 价值/供应链WASH</c:v>
                </c:pt>
                <c:pt idx="5">
                  <c:v>Community WASH 社区WASH</c:v>
                </c:pt>
              </c:strCache>
            </c:strRef>
          </c:cat>
          <c:val>
            <c:numRef>
              <c:f>'Summary Output摘要汇总'!$F$6:$F$11</c:f>
              <c:numCache>
                <c:formatCode>0%</c:formatCode>
                <c:ptCount val="6"/>
                <c:pt idx="0">
                  <c:v>0.9</c:v>
                </c:pt>
                <c:pt idx="1">
                  <c:v>0.75</c:v>
                </c:pt>
                <c:pt idx="2">
                  <c:v>0.35714285714285715</c:v>
                </c:pt>
                <c:pt idx="3">
                  <c:v>6.25E-2</c:v>
                </c:pt>
                <c:pt idx="4">
                  <c:v>0</c:v>
                </c:pt>
                <c:pt idx="5">
                  <c:v>0</c:v>
                </c:pt>
              </c:numCache>
            </c:numRef>
          </c:val>
          <c:extLst xmlns:c16r2="http://schemas.microsoft.com/office/drawing/2015/06/chart">
            <c:ext xmlns:c16="http://schemas.microsoft.com/office/drawing/2014/chart" uri="{C3380CC4-5D6E-409C-BE32-E72D297353CC}">
              <c16:uniqueId val="{00000000-A764-45F2-98F4-DA67E008BC21}"/>
            </c:ext>
          </c:extLst>
        </c:ser>
        <c:ser>
          <c:idx val="0"/>
          <c:order val="1"/>
          <c:tx>
            <c:v>Pledge Score (%)</c:v>
          </c:tx>
          <c:spPr>
            <a:ln>
              <a:solidFill>
                <a:srgbClr val="92D400"/>
              </a:solidFill>
            </a:ln>
          </c:spPr>
          <c:marker>
            <c:spPr>
              <a:solidFill>
                <a:srgbClr val="92D400"/>
              </a:solidFill>
              <a:ln>
                <a:solidFill>
                  <a:srgbClr val="92D400"/>
                </a:solidFill>
              </a:ln>
            </c:spPr>
          </c:marker>
          <c:cat>
            <c:strRef>
              <c:f>'Summary Output摘要汇总'!$C$6:$C$11</c:f>
              <c:strCache>
                <c:ptCount val="6"/>
                <c:pt idx="0">
                  <c:v>General</c:v>
                </c:pt>
                <c:pt idx="1">
                  <c:v>Workplace Water Supply
工作场所供水</c:v>
                </c:pt>
                <c:pt idx="2">
                  <c:v>Workplace Sanitation
工作场所卫生</c:v>
                </c:pt>
                <c:pt idx="3">
                  <c:v>Workplace Hygiene</c:v>
                </c:pt>
                <c:pt idx="4">
                  <c:v>Value/Supply Chain WASH 价值/供应链WASH</c:v>
                </c:pt>
                <c:pt idx="5">
                  <c:v>Community WASH 社区WASH</c:v>
                </c:pt>
              </c:strCache>
            </c:strRef>
          </c:cat>
          <c:val>
            <c:numRef>
              <c:f>'Summary Output摘要汇总'!$G$6:$G$11</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1-A764-45F2-98F4-DA67E008BC21}"/>
            </c:ext>
          </c:extLst>
        </c:ser>
        <c:dLbls>
          <c:showLegendKey val="0"/>
          <c:showVal val="0"/>
          <c:showCatName val="0"/>
          <c:showSerName val="0"/>
          <c:showPercent val="0"/>
          <c:showBubbleSize val="0"/>
        </c:dLbls>
        <c:axId val="225790592"/>
        <c:axId val="225813248"/>
      </c:radarChart>
      <c:catAx>
        <c:axId val="225790592"/>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225813248"/>
        <c:crosses val="autoZero"/>
        <c:auto val="0"/>
        <c:lblAlgn val="ctr"/>
        <c:lblOffset val="100"/>
        <c:noMultiLvlLbl val="0"/>
      </c:catAx>
      <c:valAx>
        <c:axId val="225813248"/>
        <c:scaling>
          <c:orientation val="minMax"/>
          <c:max val="1"/>
          <c:min val="0"/>
        </c:scaling>
        <c:delete val="0"/>
        <c:axPos val="l"/>
        <c:majorGridlines>
          <c:spPr>
            <a:ln>
              <a:solidFill>
                <a:srgbClr val="7F7F7F"/>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225790592"/>
        <c:crosses val="autoZero"/>
        <c:crossBetween val="between"/>
      </c:valAx>
      <c:spPr>
        <a:solidFill>
          <a:schemeClr val="bg1"/>
        </a:solidFill>
      </c:spPr>
    </c:plotArea>
    <c:legend>
      <c:legendPos val="r"/>
      <c:layout>
        <c:manualLayout>
          <c:xMode val="edge"/>
          <c:yMode val="edge"/>
          <c:x val="0.17910961303147335"/>
          <c:y val="0.78954477449471916"/>
          <c:w val="0.63602614664501422"/>
          <c:h val="8.8804993896065679E-2"/>
        </c:manualLayout>
      </c:layout>
      <c:overlay val="0"/>
    </c:legend>
    <c:plotVisOnly val="0"/>
    <c:dispBlanksAs val="gap"/>
    <c:showDLblsOverMax val="0"/>
  </c:chart>
  <c:spPr>
    <a:solidFill>
      <a:schemeClr val="bg1"/>
    </a:solidFill>
    <a:ln w="25400">
      <a:noFill/>
    </a:ln>
  </c:spPr>
  <c:printSettings>
    <c:headerFooter/>
    <c:pageMargins b="0.750000000000002" l="0.70000000000000062" r="0.70000000000000062" t="0.75000000000000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9949-402A-85DA-DDDF8B5CAE4C}"/>
            </c:ext>
          </c:extLst>
        </c:ser>
        <c:ser>
          <c:idx val="2"/>
          <c:order val="1"/>
          <c:tx>
            <c:v>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9949-402A-85DA-DDDF8B5CAE4C}"/>
            </c:ext>
          </c:extLst>
        </c:ser>
        <c:dLbls>
          <c:showLegendKey val="0"/>
          <c:showVal val="0"/>
          <c:showCatName val="0"/>
          <c:showSerName val="0"/>
          <c:showPercent val="0"/>
          <c:showBubbleSize val="0"/>
        </c:dLbls>
        <c:axId val="237585920"/>
        <c:axId val="237587840"/>
        <c:extLst xmlns:c16r2="http://schemas.microsoft.com/office/drawing/2015/06/chart">
          <c:ext xmlns:c15="http://schemas.microsoft.com/office/drawing/2012/chart" uri="{02D57815-91ED-43cb-92C2-25804820EDAC}">
            <c15:filteredScatterSeries>
              <c15:ser>
                <c:idx val="1"/>
                <c:order val="2"/>
                <c:tx>
                  <c:strRef>
                    <c:extLst>
                      <c:ext uri="{02D57815-91ED-43cb-92C2-25804820EDAC}">
                        <c15:formulaRef>
                          <c15:sqref>'Self-Assessment'!#REF!</c15:sqref>
                        </c15:formulaRef>
                      </c:ext>
                    </c:extLst>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xVal>
                  <c:numRef>
                    <c:extLst>
                      <c:ext uri="{02D57815-91ED-43cb-92C2-25804820EDAC}">
                        <c15:formulaRef>
                          <c15:sqref>'Self-Assessment'!#REF!</c15:sqref>
                        </c15:formulaRef>
                      </c:ext>
                    </c:extLst>
                  </c:numRef>
                </c:xVal>
                <c:yVal>
                  <c:numLit>
                    <c:formatCode>General</c:formatCode>
                    <c:ptCount val="1"/>
                    <c:pt idx="0">
                      <c:v>0</c:v>
                    </c:pt>
                  </c:numLit>
                </c:yVal>
                <c:smooth val="0"/>
                <c:extLst>
                  <c:ext xmlns:c16="http://schemas.microsoft.com/office/drawing/2014/chart" uri="{C3380CC4-5D6E-409C-BE32-E72D297353CC}">
                    <c16:uniqueId val="{00000002-9949-402A-85DA-DDDF8B5CAE4C}"/>
                  </c:ext>
                </c:extLst>
              </c15:ser>
            </c15:filteredScatterSeries>
          </c:ext>
        </c:extLst>
      </c:scatterChart>
      <c:valAx>
        <c:axId val="237585920"/>
        <c:scaling>
          <c:orientation val="minMax"/>
          <c:max val="3"/>
          <c:min val="0"/>
        </c:scaling>
        <c:delete val="1"/>
        <c:axPos val="b"/>
        <c:numFmt formatCode="General" sourceLinked="1"/>
        <c:majorTickMark val="in"/>
        <c:minorTickMark val="none"/>
        <c:tickLblPos val="none"/>
        <c:crossAx val="237587840"/>
        <c:crosses val="autoZero"/>
        <c:crossBetween val="midCat"/>
        <c:minorUnit val="0.25"/>
      </c:valAx>
      <c:valAx>
        <c:axId val="237587840"/>
        <c:scaling>
          <c:orientation val="minMax"/>
          <c:max val="1"/>
        </c:scaling>
        <c:delete val="1"/>
        <c:axPos val="l"/>
        <c:numFmt formatCode="General" sourceLinked="1"/>
        <c:majorTickMark val="none"/>
        <c:minorTickMark val="none"/>
        <c:tickLblPos val="none"/>
        <c:crossAx val="23758592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Output摘要汇总'!$E$5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Output摘要汇总'!$E$6</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E388-4E15-B44B-EC7BA65F866F}"/>
            </c:ext>
          </c:extLst>
        </c:ser>
        <c:ser>
          <c:idx val="0"/>
          <c:order val="1"/>
          <c:tx>
            <c:strRef>
              <c:f>'Summary Output摘要汇总'!$D$5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Output摘要汇总'!$D$6</c:f>
              <c:numCache>
                <c:formatCode>General</c:formatCode>
                <c:ptCount val="1"/>
                <c:pt idx="0">
                  <c:v>1.8</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E388-4E15-B44B-EC7BA65F866F}"/>
            </c:ext>
          </c:extLst>
        </c:ser>
        <c:dLbls>
          <c:showLegendKey val="0"/>
          <c:showVal val="1"/>
          <c:showCatName val="0"/>
          <c:showSerName val="0"/>
          <c:showPercent val="0"/>
          <c:showBubbleSize val="0"/>
        </c:dLbls>
        <c:axId val="225851648"/>
        <c:axId val="225865728"/>
      </c:scatterChart>
      <c:valAx>
        <c:axId val="22585164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5865728"/>
        <c:crosses val="autoZero"/>
        <c:crossBetween val="midCat"/>
        <c:majorUnit val="1"/>
        <c:minorUnit val="0.25"/>
      </c:valAx>
      <c:valAx>
        <c:axId val="225865728"/>
        <c:scaling>
          <c:orientation val="minMax"/>
          <c:max val="1"/>
        </c:scaling>
        <c:delete val="1"/>
        <c:axPos val="l"/>
        <c:numFmt formatCode="General" sourceLinked="1"/>
        <c:majorTickMark val="none"/>
        <c:minorTickMark val="none"/>
        <c:tickLblPos val="none"/>
        <c:crossAx val="22585164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Output摘要汇总'!$E$5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Output摘要汇总'!$E$7</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DFFE-498F-A889-C9B2A6363F99}"/>
            </c:ext>
          </c:extLst>
        </c:ser>
        <c:ser>
          <c:idx val="0"/>
          <c:order val="1"/>
          <c:tx>
            <c:strRef>
              <c:f>'Summary Output摘要汇总'!$D$5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Output摘要汇总'!$D$7</c:f>
              <c:numCache>
                <c:formatCode>0.0</c:formatCode>
                <c:ptCount val="1"/>
                <c:pt idx="0">
                  <c:v>1.5</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DFFE-498F-A889-C9B2A6363F99}"/>
            </c:ext>
          </c:extLst>
        </c:ser>
        <c:dLbls>
          <c:showLegendKey val="0"/>
          <c:showVal val="1"/>
          <c:showCatName val="0"/>
          <c:showSerName val="0"/>
          <c:showPercent val="0"/>
          <c:showBubbleSize val="0"/>
        </c:dLbls>
        <c:axId val="225892608"/>
        <c:axId val="225906688"/>
      </c:scatterChart>
      <c:valAx>
        <c:axId val="2258926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5906688"/>
        <c:crosses val="autoZero"/>
        <c:crossBetween val="midCat"/>
        <c:majorUnit val="1"/>
        <c:minorUnit val="0.25"/>
      </c:valAx>
      <c:valAx>
        <c:axId val="225906688"/>
        <c:scaling>
          <c:orientation val="minMax"/>
          <c:max val="1"/>
        </c:scaling>
        <c:delete val="1"/>
        <c:axPos val="l"/>
        <c:numFmt formatCode="General" sourceLinked="1"/>
        <c:majorTickMark val="none"/>
        <c:minorTickMark val="none"/>
        <c:tickLblPos val="none"/>
        <c:crossAx val="2258926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Output摘要汇总'!$E$5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Output摘要汇总'!$E$8</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6D3A-4888-92B1-E7C197E9FE1D}"/>
            </c:ext>
          </c:extLst>
        </c:ser>
        <c:ser>
          <c:idx val="0"/>
          <c:order val="1"/>
          <c:tx>
            <c:strRef>
              <c:f>'Summary Output摘要汇总'!$D$5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Output摘要汇总'!$D$8</c:f>
              <c:numCache>
                <c:formatCode>0.0</c:formatCode>
                <c:ptCount val="1"/>
                <c:pt idx="0">
                  <c:v>0.7142857142857143</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6D3A-4888-92B1-E7C197E9FE1D}"/>
            </c:ext>
          </c:extLst>
        </c:ser>
        <c:dLbls>
          <c:showLegendKey val="0"/>
          <c:showVal val="1"/>
          <c:showCatName val="0"/>
          <c:showSerName val="0"/>
          <c:showPercent val="0"/>
          <c:showBubbleSize val="0"/>
        </c:dLbls>
        <c:axId val="225937664"/>
        <c:axId val="225955840"/>
      </c:scatterChart>
      <c:valAx>
        <c:axId val="2259376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25955840"/>
        <c:crosses val="autoZero"/>
        <c:crossBetween val="midCat"/>
        <c:majorUnit val="1"/>
        <c:minorUnit val="0.25"/>
      </c:valAx>
      <c:valAx>
        <c:axId val="225955840"/>
        <c:scaling>
          <c:orientation val="minMax"/>
          <c:max val="1"/>
        </c:scaling>
        <c:delete val="1"/>
        <c:axPos val="l"/>
        <c:numFmt formatCode="General" sourceLinked="1"/>
        <c:majorTickMark val="none"/>
        <c:minorTickMark val="none"/>
        <c:tickLblPos val="none"/>
        <c:crossAx val="2259376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Output摘要汇总'!$E$5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Output摘要汇总'!$E$9</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748E-4BC5-A8B6-3DD987619B81}"/>
            </c:ext>
          </c:extLst>
        </c:ser>
        <c:ser>
          <c:idx val="0"/>
          <c:order val="1"/>
          <c:tx>
            <c:strRef>
              <c:f>'Summary Output摘要汇总'!$D$5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Output摘要汇总'!$D$9</c:f>
              <c:numCache>
                <c:formatCode>0.0</c:formatCode>
                <c:ptCount val="1"/>
                <c:pt idx="0">
                  <c:v>0.125</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748E-4BC5-A8B6-3DD987619B81}"/>
            </c:ext>
          </c:extLst>
        </c:ser>
        <c:dLbls>
          <c:showLegendKey val="0"/>
          <c:showVal val="1"/>
          <c:showCatName val="0"/>
          <c:showSerName val="0"/>
          <c:showPercent val="0"/>
          <c:showBubbleSize val="0"/>
        </c:dLbls>
        <c:axId val="237656320"/>
        <c:axId val="237666304"/>
      </c:scatterChart>
      <c:valAx>
        <c:axId val="23765632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7666304"/>
        <c:crosses val="autoZero"/>
        <c:crossBetween val="midCat"/>
        <c:majorUnit val="1"/>
        <c:minorUnit val="0.25"/>
      </c:valAx>
      <c:valAx>
        <c:axId val="237666304"/>
        <c:scaling>
          <c:orientation val="minMax"/>
          <c:max val="1"/>
        </c:scaling>
        <c:delete val="1"/>
        <c:axPos val="l"/>
        <c:numFmt formatCode="General" sourceLinked="1"/>
        <c:majorTickMark val="none"/>
        <c:minorTickMark val="none"/>
        <c:tickLblPos val="none"/>
        <c:crossAx val="23765632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Output摘要汇总'!$E$5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Output摘要汇总'!$E$12</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D903-405A-953C-C935AF56E13D}"/>
            </c:ext>
          </c:extLst>
        </c:ser>
        <c:ser>
          <c:idx val="0"/>
          <c:order val="1"/>
          <c:tx>
            <c:strRef>
              <c:f>'Summary Output摘要汇总'!$D$5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Output摘要汇总'!$D$12</c:f>
              <c:numCache>
                <c:formatCode>0.0</c:formatCode>
                <c:ptCount val="1"/>
                <c:pt idx="0">
                  <c:v>0.77419354838709675</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D903-405A-953C-C935AF56E13D}"/>
            </c:ext>
          </c:extLst>
        </c:ser>
        <c:dLbls>
          <c:showLegendKey val="0"/>
          <c:showVal val="1"/>
          <c:showCatName val="0"/>
          <c:showSerName val="0"/>
          <c:showPercent val="0"/>
          <c:showBubbleSize val="0"/>
        </c:dLbls>
        <c:axId val="237693184"/>
        <c:axId val="239009792"/>
      </c:scatterChart>
      <c:valAx>
        <c:axId val="23769318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9009792"/>
        <c:crosses val="autoZero"/>
        <c:crossBetween val="midCat"/>
        <c:majorUnit val="1"/>
        <c:minorUnit val="0.25"/>
      </c:valAx>
      <c:valAx>
        <c:axId val="239009792"/>
        <c:scaling>
          <c:orientation val="minMax"/>
          <c:max val="1"/>
        </c:scaling>
        <c:delete val="1"/>
        <c:axPos val="l"/>
        <c:numFmt formatCode="General" sourceLinked="1"/>
        <c:majorTickMark val="none"/>
        <c:minorTickMark val="none"/>
        <c:tickLblPos val="none"/>
        <c:crossAx val="23769318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Output摘要汇总'!$E$5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Output摘要汇总'!$E$10</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E627-41A3-8086-DFF31609A265}"/>
            </c:ext>
          </c:extLst>
        </c:ser>
        <c:ser>
          <c:idx val="0"/>
          <c:order val="1"/>
          <c:tx>
            <c:strRef>
              <c:f>'Summary Output摘要汇总'!$D$5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Output摘要汇总'!$D$10</c:f>
              <c:numCache>
                <c:formatCode>0.0</c:formatCode>
                <c:ptCount val="1"/>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E627-41A3-8086-DFF31609A265}"/>
            </c:ext>
          </c:extLst>
        </c:ser>
        <c:dLbls>
          <c:showLegendKey val="0"/>
          <c:showVal val="1"/>
          <c:showCatName val="0"/>
          <c:showSerName val="0"/>
          <c:showPercent val="0"/>
          <c:showBubbleSize val="0"/>
        </c:dLbls>
        <c:axId val="239057152"/>
        <c:axId val="239063040"/>
      </c:scatterChart>
      <c:valAx>
        <c:axId val="23905715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9063040"/>
        <c:crosses val="autoZero"/>
        <c:crossBetween val="midCat"/>
        <c:majorUnit val="1"/>
        <c:minorUnit val="0.25"/>
      </c:valAx>
      <c:valAx>
        <c:axId val="239063040"/>
        <c:scaling>
          <c:orientation val="minMax"/>
          <c:max val="1"/>
        </c:scaling>
        <c:delete val="1"/>
        <c:axPos val="l"/>
        <c:numFmt formatCode="General" sourceLinked="1"/>
        <c:majorTickMark val="none"/>
        <c:minorTickMark val="none"/>
        <c:tickLblPos val="none"/>
        <c:crossAx val="23905715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'Summary Output摘要汇总'!$E$5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Output摘要汇总'!$E$11</c:f>
              <c:numCache>
                <c:formatCode>0.0</c:formatCode>
                <c:ptCount val="1"/>
                <c:pt idx="0">
                  <c:v>2</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0-B282-4C81-8D5A-7D9249E7EF37}"/>
            </c:ext>
          </c:extLst>
        </c:ser>
        <c:ser>
          <c:idx val="0"/>
          <c:order val="1"/>
          <c:tx>
            <c:strRef>
              <c:f>'Summary Output摘要汇总'!$D$5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'Summary Output摘要汇总'!$D$11</c:f>
              <c:numCache>
                <c:formatCode>0.0</c:formatCode>
                <c:ptCount val="1"/>
                <c:pt idx="0">
                  <c:v>0</c:v>
                </c:pt>
              </c:numCache>
            </c:numRef>
          </c:xVal>
          <c:yVal>
            <c:numLit>
              <c:formatCode>General</c:formatCode>
              <c:ptCount val="1"/>
              <c:pt idx="0">
                <c:v>0</c:v>
              </c:pt>
            </c:numLit>
          </c:yVal>
          <c:smooth val="0"/>
          <c:extLst xmlns:c16r2="http://schemas.microsoft.com/office/drawing/2015/06/chart">
            <c:ext xmlns:c16="http://schemas.microsoft.com/office/drawing/2014/chart" uri="{C3380CC4-5D6E-409C-BE32-E72D297353CC}">
              <c16:uniqueId val="{00000001-B282-4C81-8D5A-7D9249E7EF37}"/>
            </c:ext>
          </c:extLst>
        </c:ser>
        <c:dLbls>
          <c:showLegendKey val="0"/>
          <c:showVal val="1"/>
          <c:showCatName val="0"/>
          <c:showSerName val="0"/>
          <c:showPercent val="0"/>
          <c:showBubbleSize val="0"/>
        </c:dLbls>
        <c:axId val="239352064"/>
        <c:axId val="239374336"/>
      </c:scatterChart>
      <c:valAx>
        <c:axId val="2393520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39374336"/>
        <c:crosses val="autoZero"/>
        <c:crossBetween val="midCat"/>
        <c:majorUnit val="1"/>
        <c:minorUnit val="0.25"/>
      </c:valAx>
      <c:valAx>
        <c:axId val="239374336"/>
        <c:scaling>
          <c:orientation val="minMax"/>
          <c:max val="1"/>
        </c:scaling>
        <c:delete val="1"/>
        <c:axPos val="l"/>
        <c:numFmt formatCode="General" sourceLinked="1"/>
        <c:majorTickMark val="none"/>
        <c:minorTickMark val="none"/>
        <c:tickLblPos val="none"/>
        <c:crossAx val="2393520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xdr:col>
      <xdr:colOff>31750</xdr:colOff>
      <xdr:row>2</xdr:row>
      <xdr:rowOff>76200</xdr:rowOff>
    </xdr:from>
    <xdr:to>
      <xdr:col>18</xdr:col>
      <xdr:colOff>295275</xdr:colOff>
      <xdr:row>70</xdr:row>
      <xdr:rowOff>95250</xdr:rowOff>
    </xdr:to>
    <xdr:sp macro="" textlink="">
      <xdr:nvSpPr>
        <xdr:cNvPr id="2" name="TextBox 1">
          <a:extLst>
            <a:ext uri="{FF2B5EF4-FFF2-40B4-BE49-F238E27FC236}">
              <a16:creationId xmlns:a16="http://schemas.microsoft.com/office/drawing/2014/main" xmlns="" id="{F051DA19-EB77-4E8A-8915-90CCD95AFDB6}"/>
            </a:ext>
          </a:extLst>
        </xdr:cNvPr>
        <xdr:cNvSpPr txBox="1"/>
      </xdr:nvSpPr>
      <xdr:spPr>
        <a:xfrm>
          <a:off x="612775" y="457200"/>
          <a:ext cx="10140950" cy="129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0" i="0">
            <a:solidFill>
              <a:schemeClr val="dk1"/>
            </a:solidFill>
            <a:effectLst/>
            <a:latin typeface="+mn-lt"/>
            <a:ea typeface="+mn-ea"/>
            <a:cs typeface="+mn-cs"/>
          </a:endParaRPr>
        </a:p>
        <a:p>
          <a:r>
            <a:rPr lang="en-IN" sz="1200" b="1" i="0">
              <a:solidFill>
                <a:schemeClr val="dk1"/>
              </a:solidFill>
              <a:effectLst/>
              <a:latin typeface="+mn-lt"/>
              <a:ea typeface="+mn-ea"/>
              <a:cs typeface="+mn-cs"/>
            </a:rPr>
            <a:t>WBCSD Pledge for Access to Safe Water, Sanitation and Hygiene (WASH)</a:t>
          </a:r>
        </a:p>
        <a:p>
          <a:r>
            <a:rPr lang="en-GB" sz="1100" b="1" baseline="0">
              <a:solidFill>
                <a:schemeClr val="dk1"/>
              </a:solidFill>
              <a:effectLst/>
              <a:latin typeface="+mn-lt"/>
              <a:ea typeface="+mn-ea"/>
              <a:cs typeface="+mn-cs"/>
            </a:rPr>
            <a:t>WBCSD</a:t>
          </a:r>
          <a:r>
            <a:rPr lang="zh-CN" altLang="en-US" sz="1100" b="1" baseline="0">
              <a:solidFill>
                <a:schemeClr val="dk1"/>
              </a:solidFill>
              <a:effectLst/>
              <a:latin typeface="+mn-lt"/>
              <a:ea typeface="+mn-ea"/>
              <a:cs typeface="+mn-cs"/>
            </a:rPr>
            <a:t>关于获得安全水，环境卫生和卫生的承诺（</a:t>
          </a:r>
          <a:r>
            <a:rPr lang="en-GB" sz="1100" b="1" baseline="0">
              <a:solidFill>
                <a:schemeClr val="dk1"/>
              </a:solidFill>
              <a:effectLst/>
              <a:latin typeface="+mn-lt"/>
              <a:ea typeface="+mn-ea"/>
              <a:cs typeface="+mn-cs"/>
            </a:rPr>
            <a:t>WASH）</a:t>
          </a:r>
        </a:p>
        <a:p>
          <a:r>
            <a:rPr lang="en-GB" sz="1100" b="1" baseline="0">
              <a:solidFill>
                <a:schemeClr val="dk1"/>
              </a:solidFill>
              <a:effectLst/>
              <a:latin typeface="+mn-lt"/>
              <a:ea typeface="+mn-ea"/>
              <a:cs typeface="+mn-cs"/>
            </a:rPr>
            <a:t>Self-assessment tool</a:t>
          </a:r>
        </a:p>
        <a:p>
          <a:r>
            <a:rPr lang="zh-CN" altLang="en-US" sz="1100" b="1" baseline="0">
              <a:solidFill>
                <a:schemeClr val="dk1"/>
              </a:solidFill>
              <a:effectLst/>
              <a:latin typeface="+mn-lt"/>
              <a:ea typeface="+mn-ea"/>
              <a:cs typeface="+mn-cs"/>
            </a:rPr>
            <a:t>自我评估工具</a:t>
          </a:r>
          <a:endParaRPr lang="en-GB"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Instructions</a:t>
          </a:r>
        </a:p>
        <a:p>
          <a:r>
            <a:rPr lang="zh-CN" altLang="en-US" sz="1100" b="1">
              <a:solidFill>
                <a:schemeClr val="dk1"/>
              </a:solidFill>
              <a:effectLst/>
              <a:latin typeface="+mn-lt"/>
              <a:ea typeface="+mn-ea"/>
              <a:cs typeface="+mn-cs"/>
            </a:rPr>
            <a:t>介绍</a:t>
          </a:r>
          <a:endParaRPr lang="en-US" altLang="zh-CN" sz="11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The self-assessment tool has been developed by WBCSD to</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support </a:t>
          </a:r>
          <a:r>
            <a:rPr lang="en-GB" sz="1100">
              <a:effectLst/>
              <a:latin typeface="Calibri" panose="020F0502020204030204" pitchFamily="34" charset="0"/>
              <a:ea typeface="Calibri" panose="020F0502020204030204" pitchFamily="34" charset="0"/>
              <a:cs typeface="Times New Roman" panose="02020603050405020304" pitchFamily="18" charset="0"/>
            </a:rPr>
            <a:t>the </a:t>
          </a:r>
          <a:r>
            <a:rPr lang="en-GB" sz="1100" i="1">
              <a:effectLst/>
              <a:latin typeface="Calibri" panose="020F0502020204030204" pitchFamily="34" charset="0"/>
              <a:ea typeface="Calibri" panose="020F0502020204030204" pitchFamily="34" charset="0"/>
              <a:cs typeface="Times New Roman" panose="02020603050405020304" pitchFamily="18" charset="0"/>
            </a:rPr>
            <a:t>WBCSD Pledge for access to safe water, sanitation and hygiene (WASH)</a:t>
          </a:r>
          <a:r>
            <a:rPr lang="en-GB" sz="1100">
              <a:effectLst/>
              <a:latin typeface="Calibri" panose="020F0502020204030204" pitchFamily="34" charset="0"/>
              <a:ea typeface="Calibri" panose="020F0502020204030204" pitchFamily="34" charset="0"/>
              <a:cs typeface="Times New Roman" panose="02020603050405020304" pitchFamily="18" charset="0"/>
            </a:rPr>
            <a:t>, along with the </a:t>
          </a:r>
          <a:r>
            <a:rPr lang="en-GB" sz="1100" i="1">
              <a:effectLst/>
              <a:latin typeface="Calibri" panose="020F0502020204030204" pitchFamily="34" charset="0"/>
              <a:ea typeface="Calibri" panose="020F0502020204030204" pitchFamily="34" charset="0"/>
              <a:cs typeface="Times New Roman" panose="02020603050405020304" pitchFamily="18" charset="0"/>
            </a:rPr>
            <a:t>WASH Pledge guiding principles.</a:t>
          </a:r>
          <a:r>
            <a:rPr lang="en-GB" sz="1100">
              <a:effectLst/>
              <a:latin typeface="Calibri" panose="020F0502020204030204" pitchFamily="34" charset="0"/>
              <a:ea typeface="Calibri" panose="020F0502020204030204" pitchFamily="34" charset="0"/>
              <a:cs typeface="Times New Roman" panose="02020603050405020304" pitchFamily="18" charset="0"/>
            </a:rPr>
            <a:t> It represents a method of assessing the current status of safe WASH at the workplace in a given facility or setting, e.g. an agriculture setting, of the company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to identify potential gaps. This tool can be utilized to help identify areas for improvement, and to support decision-making regarding investments and prioritizing actions. </a:t>
          </a:r>
        </a:p>
        <a:p>
          <a:pPr marL="0" marR="0">
            <a:lnSpc>
              <a:spcPct val="107000"/>
            </a:lnSpc>
            <a:spcBef>
              <a:spcPts val="0"/>
            </a:spcBef>
            <a:spcAft>
              <a:spcPts val="800"/>
            </a:spcAft>
          </a:pPr>
          <a:r>
            <a:rPr lang="zh-CN" altLang="en-US" sz="1100">
              <a:effectLst/>
              <a:latin typeface="Calibri" panose="020F0502020204030204" pitchFamily="34" charset="0"/>
              <a:ea typeface="Calibri" panose="020F0502020204030204" pitchFamily="34" charset="0"/>
              <a:cs typeface="Times New Roman" panose="02020603050405020304" pitchFamily="18" charset="0"/>
            </a:rPr>
            <a:t>为了支持</a:t>
          </a:r>
          <a:r>
            <a:rPr lang="en-GB" sz="1100">
              <a:effectLst/>
              <a:latin typeface="Calibri" panose="020F0502020204030204" pitchFamily="34" charset="0"/>
              <a:ea typeface="Calibri" panose="020F0502020204030204" pitchFamily="34" charset="0"/>
              <a:cs typeface="Times New Roman" panose="02020603050405020304" pitchFamily="18" charset="0"/>
            </a:rPr>
            <a:t>WBCSD</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承诺，</a:t>
          </a:r>
          <a:r>
            <a:rPr lang="en-GB" sz="1100">
              <a:solidFill>
                <a:schemeClr val="dk1"/>
              </a:solidFill>
              <a:effectLst/>
              <a:latin typeface="+mn-lt"/>
              <a:ea typeface="+mn-ea"/>
              <a:cs typeface="+mn-cs"/>
            </a:rPr>
            <a:t>WBCSD</a:t>
          </a:r>
          <a:r>
            <a:rPr lang="zh-CN" altLang="en-US" sz="1100">
              <a:solidFill>
                <a:schemeClr val="dk1"/>
              </a:solidFill>
              <a:effectLst/>
              <a:latin typeface="+mn-lt"/>
              <a:ea typeface="+mn-ea"/>
              <a:cs typeface="+mn-cs"/>
            </a:rPr>
            <a:t>开发了自我评估工具</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以及</a:t>
          </a:r>
          <a:r>
            <a:rPr lang="en-GB" sz="1100">
              <a:effectLst/>
              <a:latin typeface="Calibri" panose="020F0502020204030204" pitchFamily="34" charset="0"/>
              <a:ea typeface="Calibri" panose="020F0502020204030204" pitchFamily="34" charset="0"/>
              <a:cs typeface="Times New Roman" panose="02020603050405020304" pitchFamily="18" charset="0"/>
            </a:rPr>
            <a:t>WASH</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承诺指导原则，以获取安全的水，卫生和个人卫生（</a:t>
          </a:r>
          <a:r>
            <a:rPr lang="en-GB" sz="1100">
              <a:effectLst/>
              <a:latin typeface="Calibri" panose="020F0502020204030204" pitchFamily="34" charset="0"/>
              <a:ea typeface="Calibri" panose="020F0502020204030204" pitchFamily="34" charset="0"/>
              <a:cs typeface="Times New Roman" panose="02020603050405020304" pitchFamily="18" charset="0"/>
            </a:rPr>
            <a:t>WASH）。 </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它代表一种评估在指定设施或环境中工作场所中了解安全</a:t>
          </a:r>
          <a:r>
            <a:rPr lang="en-US" altLang="zh-CN" sz="1100">
              <a:effectLst/>
              <a:latin typeface="Calibri" panose="020F0502020204030204" pitchFamily="34" charset="0"/>
              <a:ea typeface="Calibri" panose="020F0502020204030204" pitchFamily="34" charset="0"/>
              <a:cs typeface="Times New Roman" panose="02020603050405020304" pitchFamily="18" charset="0"/>
            </a:rPr>
            <a:t>WASH</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当前状态的方法。如 农业环境，并找出潜在的差距。 该工具可用于帮助确定需要改进的领域，并支持有关投资和优先行动的决策。</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Contents tab</a:t>
          </a:r>
          <a:r>
            <a:rPr lang="en-GB" sz="1100">
              <a:effectLst/>
              <a:latin typeface="Calibri" panose="020F0502020204030204" pitchFamily="34" charset="0"/>
              <a:ea typeface="Calibri" panose="020F0502020204030204" pitchFamily="34" charset="0"/>
              <a:cs typeface="Times New Roman" panose="02020603050405020304" pitchFamily="18" charset="0"/>
            </a:rPr>
            <a:t>: Displays the overall structure of the tool, with clickable links for ease of navigation. </a:t>
          </a:r>
        </a:p>
        <a:p>
          <a:pPr marL="0" marR="0">
            <a:lnSpc>
              <a:spcPct val="107000"/>
            </a:lnSpc>
            <a:spcBef>
              <a:spcPts val="0"/>
            </a:spcBef>
            <a:spcAft>
              <a:spcPts val="800"/>
            </a:spcAft>
          </a:pPr>
          <a:r>
            <a:rPr lang="zh-CN" altLang="en-US" sz="1100">
              <a:effectLst/>
              <a:latin typeface="Calibri" panose="020F0502020204030204" pitchFamily="34" charset="0"/>
              <a:ea typeface="Calibri" panose="020F0502020204030204" pitchFamily="34" charset="0"/>
              <a:cs typeface="Times New Roman" panose="02020603050405020304" pitchFamily="18" charset="0"/>
            </a:rPr>
            <a:t>内容选项卡：显示工具的整体结构，并带有可单击的链接，以简化指引</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Self-assessment tab</a:t>
          </a:r>
          <a:r>
            <a:rPr lang="en-GB" sz="1100">
              <a:effectLst/>
              <a:latin typeface="Calibri" panose="020F0502020204030204" pitchFamily="34" charset="0"/>
              <a:ea typeface="Calibri" panose="020F0502020204030204" pitchFamily="34" charset="0"/>
              <a:cs typeface="Times New Roman" panose="02020603050405020304" pitchFamily="18" charset="0"/>
            </a:rPr>
            <a:t>: The assessment is meant for an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individual company’s facility or workplace location, e.g. an agriculture site, (no aggregation of results from different facilities is done on this spreadsheet). Aligned with the WASH Pledge guiding principles</a:t>
          </a:r>
          <a:r>
            <a:rPr lang="en-GB" sz="1100" baseline="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a:t>
          </a:r>
          <a:r>
            <a:rPr lang="en-GB" sz="1100">
              <a:solidFill>
                <a:schemeClr val="dk1"/>
              </a:solidFill>
              <a:effectLst/>
              <a:latin typeface="+mn-lt"/>
              <a:ea typeface="+mn-ea"/>
              <a:cs typeface="+mn-cs"/>
            </a:rPr>
            <a:t>self-assessment tab</a:t>
          </a:r>
          <a:r>
            <a:rPr lang="en-GB" sz="1100">
              <a:effectLst/>
              <a:latin typeface="Calibri" panose="020F0502020204030204" pitchFamily="34" charset="0"/>
              <a:ea typeface="Calibri" panose="020F0502020204030204" pitchFamily="34" charset="0"/>
              <a:cs typeface="Times New Roman" panose="02020603050405020304" pitchFamily="18" charset="0"/>
            </a:rPr>
            <a:t> is structured across the following categories: General, Workplace Water Supply, Workplace Sanitation,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Workplace Hygiene, Value/Supply chain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WASH</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Community WASH. </a:t>
          </a:r>
        </a:p>
        <a:p>
          <a:pPr marL="0" marR="0">
            <a:lnSpc>
              <a:spcPct val="107000"/>
            </a:lnSpc>
            <a:spcBef>
              <a:spcPts val="0"/>
            </a:spcBef>
            <a:spcAft>
              <a:spcPts val="800"/>
            </a:spcAft>
          </a:pPr>
          <a:r>
            <a:rPr lang="zh-CN" altLang="en-US" sz="1100">
              <a:effectLst/>
              <a:latin typeface="Calibri" panose="020F0502020204030204" pitchFamily="34" charset="0"/>
              <a:ea typeface="Calibri" panose="020F0502020204030204" pitchFamily="34" charset="0"/>
              <a:cs typeface="Times New Roman" panose="02020603050405020304" pitchFamily="18" charset="0"/>
            </a:rPr>
            <a:t>自我评估标签：评估是针对单个公司的设施或工作地点，例如 农业环境（此电子表格中未汇总来自不同设施的结果）。 根据</a:t>
          </a:r>
          <a:r>
            <a:rPr lang="en-US" sz="1100">
              <a:effectLst/>
              <a:latin typeface="Calibri" panose="020F0502020204030204" pitchFamily="34" charset="0"/>
              <a:ea typeface="Calibri" panose="020F0502020204030204" pitchFamily="34" charset="0"/>
              <a:cs typeface="Times New Roman" panose="02020603050405020304" pitchFamily="18" charset="0"/>
            </a:rPr>
            <a:t>WASH</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服务承诺指导原则，自我评估选项卡的结构分为以下几类：常规，工作场所供水，工作场所卫生，工作场所卫生，价值</a:t>
          </a:r>
          <a:r>
            <a:rPr lang="en-US" altLang="zh-CN" sz="1100">
              <a:effectLst/>
              <a:latin typeface="Calibri" panose="020F0502020204030204" pitchFamily="34" charset="0"/>
              <a:ea typeface="Calibri" panose="020F0502020204030204" pitchFamily="34" charset="0"/>
              <a:cs typeface="Times New Roman" panose="02020603050405020304" pitchFamily="18" charset="0"/>
            </a:rPr>
            <a:t>/</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供应链</a:t>
          </a:r>
          <a:r>
            <a:rPr lang="en-US" sz="1100">
              <a:effectLst/>
              <a:latin typeface="Calibri" panose="020F0502020204030204" pitchFamily="34" charset="0"/>
              <a:ea typeface="Calibri" panose="020F0502020204030204" pitchFamily="34" charset="0"/>
              <a:cs typeface="Times New Roman" panose="02020603050405020304" pitchFamily="18" charset="0"/>
            </a:rPr>
            <a:t>WASH</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和社区</a:t>
          </a:r>
          <a:r>
            <a:rPr lang="en-US" sz="1100">
              <a:effectLst/>
              <a:latin typeface="Calibri" panose="020F0502020204030204" pitchFamily="34" charset="0"/>
              <a:ea typeface="Calibri" panose="020F0502020204030204" pitchFamily="34" charset="0"/>
              <a:cs typeface="Times New Roman" panose="02020603050405020304" pitchFamily="18" charset="0"/>
            </a:rPr>
            <a:t>WASH</a:t>
          </a: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Each category contains a certain number of criteria or “dimensions”. There are two different types of dimensions: "Individual" and "Multi-variable" and are to be completed as follows:</a:t>
          </a:r>
        </a:p>
        <a:p>
          <a:pPr marL="0" marR="0">
            <a:lnSpc>
              <a:spcPct val="107000"/>
            </a:lnSpc>
            <a:spcBef>
              <a:spcPts val="0"/>
            </a:spcBef>
            <a:spcAft>
              <a:spcPts val="800"/>
            </a:spcAft>
          </a:pPr>
          <a:r>
            <a:rPr lang="zh-CN" altLang="en-US" sz="1100">
              <a:effectLst/>
              <a:latin typeface="Calibri" panose="020F0502020204030204" pitchFamily="34" charset="0"/>
              <a:ea typeface="Calibri" panose="020F0502020204030204" pitchFamily="34" charset="0"/>
              <a:cs typeface="Times New Roman" panose="02020603050405020304" pitchFamily="18" charset="0"/>
            </a:rPr>
            <a:t>每个类别都包含一定数量的条件或“维度”。 维度有两种不同的类型：“个体”和“多变量”，请按以下步骤填写：</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400" b="0" u="sng">
              <a:effectLst/>
              <a:latin typeface="Calibri" panose="020F0502020204030204" pitchFamily="34" charset="0"/>
              <a:ea typeface="Calibri" panose="020F0502020204030204" pitchFamily="34" charset="0"/>
              <a:cs typeface="Times New Roman" panose="02020603050405020304" pitchFamily="18" charset="0"/>
            </a:rPr>
            <a:t>I</a:t>
          </a:r>
          <a:r>
            <a:rPr lang="en-GB" sz="1100" b="0" u="sng">
              <a:effectLst/>
              <a:latin typeface="Calibri" panose="020F0502020204030204" pitchFamily="34" charset="0"/>
              <a:ea typeface="Calibri" panose="020F0502020204030204" pitchFamily="34" charset="0"/>
              <a:cs typeface="Times New Roman" panose="02020603050405020304" pitchFamily="18" charset="0"/>
            </a:rPr>
            <a:t>ndividual dimension</a:t>
          </a:r>
          <a:r>
            <a:rPr lang="en-GB" sz="1100" b="1">
              <a:effectLst/>
              <a:latin typeface="Calibri" panose="020F0502020204030204" pitchFamily="34" charset="0"/>
              <a:ea typeface="Calibri" panose="020F0502020204030204" pitchFamily="34" charset="0"/>
              <a:cs typeface="Times New Roman" panose="02020603050405020304" pitchFamily="18" charset="0"/>
            </a:rPr>
            <a:t>:</a:t>
          </a:r>
          <a:r>
            <a:rPr lang="en-GB" sz="1100">
              <a:effectLst/>
              <a:latin typeface="Calibri" panose="020F0502020204030204" pitchFamily="34" charset="0"/>
              <a:ea typeface="Calibri" panose="020F0502020204030204" pitchFamily="34" charset="0"/>
              <a:cs typeface="Times New Roman" panose="02020603050405020304" pitchFamily="18" charset="0"/>
            </a:rPr>
            <a:t> Companies can select a rating (</a:t>
          </a:r>
          <a:r>
            <a:rPr lang="en-GB" sz="1100">
              <a:solidFill>
                <a:schemeClr val="dk1"/>
              </a:solidFill>
              <a:effectLst/>
              <a:latin typeface="+mn-lt"/>
              <a:ea typeface="+mn-ea"/>
              <a:cs typeface="+mn-cs"/>
            </a:rPr>
            <a:t>0-2) </a:t>
          </a:r>
          <a:r>
            <a:rPr lang="en-GB" sz="1100">
              <a:effectLst/>
              <a:latin typeface="Calibri" panose="020F0502020204030204" pitchFamily="34" charset="0"/>
              <a:ea typeface="Calibri" panose="020F0502020204030204" pitchFamily="34" charset="0"/>
              <a:cs typeface="Times New Roman" panose="02020603050405020304" pitchFamily="18" charset="0"/>
            </a:rPr>
            <a:t>from a drop-down menu, based on their current performance in the assessed facility, or workplace location, by clicking on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H</a:t>
          </a:r>
          <a:r>
            <a:rPr lang="en-GB" sz="1100">
              <a:effectLst/>
              <a:latin typeface="Calibri" panose="020F0502020204030204" pitchFamily="34" charset="0"/>
              <a:ea typeface="Calibri" panose="020F0502020204030204" pitchFamily="34" charset="0"/>
              <a:cs typeface="Times New Roman" panose="02020603050405020304" pitchFamily="18" charset="0"/>
            </a:rPr>
            <a:t>. Scoring details for individual sub-categories are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E.</a:t>
          </a:r>
          <a:r>
            <a:rPr lang="en-US" altLang="zh-CN"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busine</a:t>
          </a:r>
          <a:endPar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zh-CN" alt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单个维度：公司可以通过在</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H</a:t>
          </a:r>
          <a:r>
            <a:rPr lang="zh-CN" alt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列中基于其当前在评估设施或工作地点的表现从下拉菜单中选择等级（</a:t>
          </a:r>
          <a:r>
            <a:rPr lang="en-US" altLang="zh-CN"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0-2</a:t>
          </a:r>
          <a:r>
            <a:rPr lang="zh-CN" alt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）。各个子类别的评分详细信息在 </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E</a:t>
          </a:r>
          <a:r>
            <a:rPr lang="zh-CN" alt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列中</a:t>
          </a:r>
          <a:r>
            <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a:t>
          </a:r>
        </a:p>
        <a:p>
          <a:pPr marL="0" marR="0" lvl="0" indent="0" defTabSz="914400" eaLnBrk="1" fontAlgn="auto" latinLnBrk="0" hangingPunct="1">
            <a:lnSpc>
              <a:spcPct val="107000"/>
            </a:lnSpc>
            <a:spcBef>
              <a:spcPts val="0"/>
            </a:spcBef>
            <a:spcAft>
              <a:spcPts val="800"/>
            </a:spcAft>
            <a:buClrTx/>
            <a:buSzTx/>
            <a:buFontTx/>
            <a:buNone/>
            <a:tabLst/>
            <a:defRPr/>
          </a:pPr>
          <a:r>
            <a:rPr lang="en-GB" sz="1100" b="0" u="sng">
              <a:effectLst/>
              <a:latin typeface="Calibri" panose="020F0502020204030204" pitchFamily="34" charset="0"/>
              <a:ea typeface="Calibri" panose="020F0502020204030204" pitchFamily="34" charset="0"/>
              <a:cs typeface="Times New Roman" panose="02020603050405020304" pitchFamily="18" charset="0"/>
            </a:rPr>
            <a:t>Multi-variable dimension: </a:t>
          </a:r>
          <a:r>
            <a:rPr lang="en-GB" sz="1100">
              <a:effectLst/>
              <a:latin typeface="Calibri" panose="020F0502020204030204" pitchFamily="34" charset="0"/>
              <a:ea typeface="Calibri" panose="020F0502020204030204" pitchFamily="34" charset="0"/>
              <a:cs typeface="Times New Roman" panose="02020603050405020304" pitchFamily="18" charset="0"/>
            </a:rPr>
            <a:t>Here companies rate each criteria or “dimension” through multiple</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variables (these range from two to seven variables) for their current performance in the assessed facility or workplace location. The user</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can chose a rating</a:t>
          </a:r>
          <a:r>
            <a:rPr lang="en-GB" sz="1100">
              <a:effectLst/>
              <a:latin typeface="Calibri" panose="020F0502020204030204" pitchFamily="34" charset="0"/>
              <a:ea typeface="Calibri" panose="020F0502020204030204" pitchFamily="34" charset="0"/>
              <a:cs typeface="Times New Roman" panose="02020603050405020304" pitchFamily="18" charset="0"/>
            </a:rPr>
            <a:t> (Yes = 1/No = 0 or N/A) from the drop-down menu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F</a:t>
          </a:r>
          <a:r>
            <a:rPr lang="en-GB" sz="1100">
              <a:effectLst/>
              <a:latin typeface="Calibri" panose="020F0502020204030204" pitchFamily="34" charset="0"/>
              <a:ea typeface="Calibri" panose="020F0502020204030204" pitchFamily="34" charset="0"/>
              <a:cs typeface="Times New Roman" panose="02020603050405020304" pitchFamily="18" charset="0"/>
            </a:rPr>
            <a:t> . </a:t>
          </a:r>
          <a:r>
            <a:rPr lang="en-GB" sz="1100">
              <a:solidFill>
                <a:schemeClr val="dk1"/>
              </a:solidFill>
              <a:effectLst/>
              <a:latin typeface="+mn-lt"/>
              <a:ea typeface="+mn-ea"/>
              <a:cs typeface="+mn-cs"/>
            </a:rPr>
            <a:t>Scoring details for multi-variable dimensions are in </a:t>
          </a:r>
          <a:r>
            <a:rPr lang="en-GB" sz="1100">
              <a:solidFill>
                <a:srgbClr val="FF0000"/>
              </a:solidFill>
              <a:effectLst/>
              <a:latin typeface="+mn-lt"/>
              <a:ea typeface="+mn-ea"/>
              <a:cs typeface="+mn-cs"/>
            </a:rPr>
            <a:t>Column G.</a:t>
          </a:r>
          <a:r>
            <a:rPr lang="en-IN" sz="1100" baseline="0">
              <a:solidFill>
                <a:srgbClr val="FF0000"/>
              </a:solidFill>
              <a:effectLst/>
              <a:latin typeface="+mn-lt"/>
              <a:ea typeface="+mn-ea"/>
              <a:cs typeface="+mn-cs"/>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total rating for each multi-variable dimension is automatically calculated. This score determines the overall current rating for the dimension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H,</a:t>
          </a:r>
          <a:r>
            <a:rPr lang="en-GB" sz="1100">
              <a:effectLst/>
              <a:latin typeface="Calibri" panose="020F0502020204030204" pitchFamily="34" charset="0"/>
              <a:ea typeface="Calibri" panose="020F0502020204030204" pitchFamily="34" charset="0"/>
              <a:cs typeface="Times New Roman" panose="02020603050405020304" pitchFamily="18" charset="0"/>
            </a:rPr>
            <a:t> which is also calculated automatically.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多变量维度：公司根据评估的设施或工作场所的当前绩效，通过多个变量（范围从</a:t>
          </a:r>
          <a:r>
            <a:rPr lang="en-US" altLang="zh-CN" sz="1100" baseline="0">
              <a:effectLst/>
              <a:latin typeface="Calibri" panose="020F0502020204030204" pitchFamily="34" charset="0"/>
              <a:ea typeface="Calibri" panose="020F0502020204030204" pitchFamily="34" charset="0"/>
              <a:cs typeface="Times New Roman" panose="02020603050405020304" pitchFamily="18" charset="0"/>
            </a:rPr>
            <a:t>2</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到</a:t>
          </a:r>
          <a:r>
            <a:rPr lang="en-US" altLang="zh-CN" sz="1100" baseline="0">
              <a:effectLst/>
              <a:latin typeface="Calibri" panose="020F0502020204030204" pitchFamily="34" charset="0"/>
              <a:ea typeface="Calibri" panose="020F0502020204030204" pitchFamily="34" charset="0"/>
              <a:cs typeface="Times New Roman" panose="02020603050405020304" pitchFamily="18" charset="0"/>
            </a:rPr>
            <a:t>7</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个变量）对每个标准或“维度”进行评分。 用户可以从</a:t>
          </a:r>
          <a:r>
            <a:rPr lang="en-GB" sz="1100" baseline="0">
              <a:effectLst/>
              <a:latin typeface="Calibri" panose="020F0502020204030204" pitchFamily="34" charset="0"/>
              <a:ea typeface="Calibri" panose="020F0502020204030204" pitchFamily="34" charset="0"/>
              <a:cs typeface="Times New Roman" panose="02020603050405020304" pitchFamily="18" charset="0"/>
            </a:rPr>
            <a:t>F</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列的下拉菜单中选择一个等级（是</a:t>
          </a:r>
          <a:r>
            <a:rPr lang="en-US" altLang="zh-CN" sz="1100" baseline="0">
              <a:effectLst/>
              <a:latin typeface="Calibri" panose="020F0502020204030204" pitchFamily="34" charset="0"/>
              <a:ea typeface="Calibri" panose="020F0502020204030204" pitchFamily="34" charset="0"/>
              <a:cs typeface="Times New Roman" panose="02020603050405020304" pitchFamily="18" charset="0"/>
            </a:rPr>
            <a:t>= 1 /</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否</a:t>
          </a:r>
          <a:r>
            <a:rPr lang="en-US" altLang="zh-CN" sz="1100" baseline="0">
              <a:effectLst/>
              <a:latin typeface="Calibri" panose="020F0502020204030204" pitchFamily="34" charset="0"/>
              <a:ea typeface="Calibri" panose="020F0502020204030204" pitchFamily="34" charset="0"/>
              <a:cs typeface="Times New Roman" panose="02020603050405020304" pitchFamily="18" charset="0"/>
            </a:rPr>
            <a:t>= 0</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或</a:t>
          </a:r>
          <a:r>
            <a:rPr lang="en-GB" sz="1100" baseline="0">
              <a:effectLst/>
              <a:latin typeface="Calibri" panose="020F0502020204030204" pitchFamily="34" charset="0"/>
              <a:ea typeface="Calibri" panose="020F0502020204030204" pitchFamily="34" charset="0"/>
              <a:cs typeface="Times New Roman" panose="02020603050405020304" pitchFamily="18" charset="0"/>
            </a:rPr>
            <a:t>N / A）。 </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多元维度的评分详细信息在</a:t>
          </a:r>
          <a:r>
            <a:rPr lang="en-GB" sz="1100" baseline="0">
              <a:effectLst/>
              <a:latin typeface="Calibri" panose="020F0502020204030204" pitchFamily="34" charset="0"/>
              <a:ea typeface="Calibri" panose="020F0502020204030204" pitchFamily="34" charset="0"/>
              <a:cs typeface="Times New Roman" panose="02020603050405020304" pitchFamily="18" charset="0"/>
            </a:rPr>
            <a:t>G</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列中。每个多元维度的总评分会自动计算出来。 这个分数决定了</a:t>
          </a:r>
          <a:r>
            <a:rPr lang="en-US" altLang="zh-CN" sz="1100" baseline="0">
              <a:effectLst/>
              <a:latin typeface="Calibri" panose="020F0502020204030204" pitchFamily="34" charset="0"/>
              <a:ea typeface="Calibri" panose="020F0502020204030204" pitchFamily="34" charset="0"/>
              <a:cs typeface="Times New Roman" panose="02020603050405020304" pitchFamily="18" charset="0"/>
            </a:rPr>
            <a:t>H</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栏中维度的当前总评分，这个评分也是自动计算的。</a:t>
          </a:r>
          <a:endParaRPr lang="en-GB" sz="1100" baseline="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(Note: Columns and</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rows in grey should be left blank)</a:t>
          </a:r>
        </a:p>
        <a:p>
          <a:pPr marL="0" marR="0" lvl="0" indent="0" defTabSz="914400" eaLnBrk="1" fontAlgn="auto" latinLnBrk="0" hangingPunct="1">
            <a:lnSpc>
              <a:spcPct val="107000"/>
            </a:lnSpc>
            <a:spcBef>
              <a:spcPts val="0"/>
            </a:spcBef>
            <a:spcAft>
              <a:spcPts val="800"/>
            </a:spcAft>
            <a:buClrTx/>
            <a:buSzTx/>
            <a:buFontTx/>
            <a:buNone/>
            <a:tabLst/>
            <a:defRPr/>
          </a:pPr>
          <a:r>
            <a:rPr lang="zh-CN" alt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（注意：灰色的列和行应保留为空白）</a:t>
          </a:r>
          <a:endParaRPr lang="en-U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J </a:t>
          </a:r>
          <a:r>
            <a:rPr lang="en-GB" sz="1100">
              <a:effectLst/>
              <a:latin typeface="Calibri" panose="020F0502020204030204" pitchFamily="34" charset="0"/>
              <a:ea typeface="Calibri" panose="020F0502020204030204" pitchFamily="34" charset="0"/>
              <a:cs typeface="Times New Roman" panose="02020603050405020304" pitchFamily="18" charset="0"/>
            </a:rPr>
            <a:t>provides a gap analysis of the company’s current facility or workplace location status for each sub-category </a:t>
          </a:r>
          <a:r>
            <a:rPr lang="en-GB" sz="1100">
              <a:solidFill>
                <a:schemeClr val="accent5">
                  <a:lumMod val="50000"/>
                </a:schemeClr>
              </a:solidFill>
              <a:effectLst/>
              <a:latin typeface="Calibri" panose="020F0502020204030204" pitchFamily="34" charset="0"/>
              <a:ea typeface="Calibri" panose="020F0502020204030204" pitchFamily="34" charset="0"/>
              <a:cs typeface="Times New Roman" panose="02020603050405020304" pitchFamily="18" charset="0"/>
            </a:rPr>
            <a:t>(in blue)</a:t>
          </a:r>
          <a:r>
            <a:rPr lang="en-GB" sz="1100">
              <a:effectLst/>
              <a:latin typeface="Calibri" panose="020F0502020204030204" pitchFamily="34" charset="0"/>
              <a:ea typeface="Calibri" panose="020F0502020204030204" pitchFamily="34" charset="0"/>
              <a:cs typeface="Times New Roman" panose="02020603050405020304" pitchFamily="18" charset="0"/>
            </a:rPr>
            <a:t> compared to the WASH Pledge </a:t>
          </a:r>
          <a:r>
            <a:rPr lang="en-GB" sz="1100">
              <a:solidFill>
                <a:schemeClr val="accent6"/>
              </a:solidFill>
              <a:effectLst/>
              <a:latin typeface="Calibri" panose="020F0502020204030204" pitchFamily="34" charset="0"/>
              <a:ea typeface="Calibri" panose="020F0502020204030204" pitchFamily="34" charset="0"/>
              <a:cs typeface="Times New Roman" panose="02020603050405020304" pitchFamily="18" charset="0"/>
            </a:rPr>
            <a:t>(in green).  </a:t>
          </a:r>
          <a:r>
            <a:rPr lang="en-GB" sz="1100">
              <a:effectLst/>
              <a:latin typeface="Calibri" panose="020F0502020204030204" pitchFamily="34" charset="0"/>
              <a:ea typeface="Calibri" panose="020F0502020204030204" pitchFamily="34" charset="0"/>
              <a:cs typeface="Times New Roman" panose="02020603050405020304" pitchFamily="18" charset="0"/>
            </a:rPr>
            <a:t>Generic details regarding the scores are provided in the Implementation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Assessment Scale </a:t>
          </a:r>
          <a:r>
            <a:rPr lang="en-GB" sz="1100">
              <a:effectLst/>
              <a:latin typeface="Calibri" panose="020F0502020204030204" pitchFamily="34" charset="0"/>
              <a:ea typeface="Calibri" panose="020F0502020204030204" pitchFamily="34" charset="0"/>
              <a:cs typeface="Times New Roman" panose="02020603050405020304" pitchFamily="18" charset="0"/>
            </a:rPr>
            <a:t>(at the bottom of the self-assessment tab), along with some guidelines on interpreting the results.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J</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列与</a:t>
          </a:r>
          <a:r>
            <a:rPr lang="en-US" sz="1100">
              <a:effectLst/>
              <a:latin typeface="Calibri" panose="020F0502020204030204" pitchFamily="34" charset="0"/>
              <a:ea typeface="Calibri" panose="020F0502020204030204" pitchFamily="34" charset="0"/>
              <a:cs typeface="Times New Roman" panose="02020603050405020304" pitchFamily="18" charset="0"/>
            </a:rPr>
            <a:t>WASH</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服务承诺（绿色）相比，提供了每个子类别的公司当前设施或工作场所位置状态的差距分析（蓝色）。 有关分数的一般详细信息，请参见“实施评估量表”（位于“自我评估”表的底部），以及解释结果的一些准则</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Once the rating is complete, companies should add comments and rationale for their ratings in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K</a:t>
          </a:r>
          <a:r>
            <a:rPr lang="en-GB" sz="1100" baseline="0">
              <a:solidFill>
                <a:schemeClr val="dk1"/>
              </a:solidFill>
              <a:effectLst/>
              <a:latin typeface="Calibri" panose="020F0502020204030204" pitchFamily="34" charset="0"/>
              <a:ea typeface="Calibri" panose="020F0502020204030204" pitchFamily="34" charset="0"/>
              <a:cs typeface="Times New Roman" panose="02020603050405020304" pitchFamily="18" charset="0"/>
            </a:rPr>
            <a:t> and </a:t>
          </a:r>
          <a:r>
            <a:rPr lang="en-GB" sz="1100">
              <a:effectLst/>
              <a:latin typeface="Calibri" panose="020F0502020204030204" pitchFamily="34" charset="0"/>
              <a:ea typeface="Calibri" panose="020F0502020204030204" pitchFamily="34" charset="0"/>
              <a:cs typeface="Times New Roman" panose="02020603050405020304" pitchFamily="18" charset="0"/>
            </a:rPr>
            <a:t>recommendations 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L</a:t>
          </a:r>
          <a:r>
            <a:rPr lang="en-GB" sz="1100">
              <a:effectLst/>
              <a:latin typeface="Calibri" panose="020F0502020204030204" pitchFamily="34" charset="0"/>
              <a:ea typeface="Calibri" panose="020F0502020204030204" pitchFamily="34" charset="0"/>
              <a:cs typeface="Times New Roman" panose="02020603050405020304" pitchFamily="18" charset="0"/>
            </a:rPr>
            <a:t>. Please refer to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Columns E</a:t>
          </a:r>
          <a:r>
            <a:rPr lang="en-GB" sz="1100">
              <a:effectLst/>
              <a:latin typeface="Calibri" panose="020F0502020204030204" pitchFamily="34" charset="0"/>
              <a:ea typeface="Calibri" panose="020F0502020204030204" pitchFamily="34" charset="0"/>
              <a:cs typeface="Times New Roman" panose="02020603050405020304" pitchFamily="18" charset="0"/>
            </a:rPr>
            <a:t> and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G</a:t>
          </a:r>
          <a:r>
            <a:rPr lang="en-GB" sz="1100">
              <a:effectLst/>
              <a:latin typeface="Calibri" panose="020F0502020204030204" pitchFamily="34" charset="0"/>
              <a:ea typeface="Calibri" panose="020F0502020204030204" pitchFamily="34" charset="0"/>
              <a:cs typeface="Times New Roman" panose="02020603050405020304" pitchFamily="18" charset="0"/>
            </a:rPr>
            <a:t> to identify what needs to be in place to reach full compliance for each sub-category. </a:t>
          </a:r>
          <a:r>
            <a:rPr lang="en-GB" sz="1100" i="1">
              <a:effectLst/>
              <a:latin typeface="Calibri" panose="020F0502020204030204" pitchFamily="34" charset="0"/>
              <a:ea typeface="Calibri" panose="020F0502020204030204" pitchFamily="34" charset="0"/>
              <a:cs typeface="Times New Roman" panose="02020603050405020304" pitchFamily="18" charset="0"/>
            </a:rPr>
            <a:t>If a dimension, is not applicable to a company’s facility or workplace location ‘N/A' will not affect your scores. </a:t>
          </a:r>
          <a:r>
            <a:rPr lang="en-GB" sz="1100">
              <a:effectLst/>
              <a:latin typeface="Calibri" panose="020F0502020204030204" pitchFamily="34" charset="0"/>
              <a:ea typeface="Calibri" panose="020F0502020204030204" pitchFamily="34" charset="0"/>
              <a:cs typeface="Times New Roman" panose="02020603050405020304" pitchFamily="18" charset="0"/>
            </a:rPr>
            <a:t>However, we recommend that</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the reasons be mentioned for an </a:t>
          </a:r>
          <a:r>
            <a:rPr lang="en-GB" sz="1100" i="0" baseline="0">
              <a:effectLst/>
              <a:latin typeface="Calibri" panose="020F0502020204030204" pitchFamily="34" charset="0"/>
              <a:ea typeface="Calibri" panose="020F0502020204030204" pitchFamily="34" charset="0"/>
              <a:cs typeface="Times New Roman" panose="02020603050405020304" pitchFamily="18" charset="0"/>
            </a:rPr>
            <a:t>'</a:t>
          </a:r>
          <a:r>
            <a:rPr lang="en-GB" sz="1100" i="0">
              <a:solidFill>
                <a:schemeClr val="dk1"/>
              </a:solidFill>
              <a:effectLst/>
              <a:latin typeface="+mn-lt"/>
              <a:ea typeface="+mn-ea"/>
              <a:cs typeface="+mn-cs"/>
            </a:rPr>
            <a:t>N/A' rating</a:t>
          </a:r>
          <a:r>
            <a:rPr lang="en-GB" sz="1100" i="0" baseline="0">
              <a:solidFill>
                <a:schemeClr val="dk1"/>
              </a:solidFill>
              <a:effectLst/>
              <a:latin typeface="+mn-lt"/>
              <a:ea typeface="+mn-ea"/>
              <a:cs typeface="+mn-cs"/>
            </a:rPr>
            <a:t> in</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the comments section in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 K</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评级完成后，公司应在</a:t>
          </a:r>
          <a:r>
            <a:rPr lang="en-GB" sz="1100" baseline="0">
              <a:effectLst/>
              <a:latin typeface="Calibri" panose="020F0502020204030204" pitchFamily="34" charset="0"/>
              <a:ea typeface="Calibri" panose="020F0502020204030204" pitchFamily="34" charset="0"/>
              <a:cs typeface="Times New Roman" panose="02020603050405020304" pitchFamily="18" charset="0"/>
            </a:rPr>
            <a:t>K</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列中添加其评级的注释和理由，并在</a:t>
          </a:r>
          <a:r>
            <a:rPr lang="en-GB" sz="1100" baseline="0">
              <a:effectLst/>
              <a:latin typeface="Calibri" panose="020F0502020204030204" pitchFamily="34" charset="0"/>
              <a:ea typeface="Calibri" panose="020F0502020204030204" pitchFamily="34" charset="0"/>
              <a:cs typeface="Times New Roman" panose="02020603050405020304" pitchFamily="18" charset="0"/>
            </a:rPr>
            <a:t>L</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列中添加建议。请参考</a:t>
          </a:r>
          <a:r>
            <a:rPr lang="en-GB" sz="1100" baseline="0">
              <a:effectLst/>
              <a:latin typeface="Calibri" panose="020F0502020204030204" pitchFamily="34" charset="0"/>
              <a:ea typeface="Calibri" panose="020F0502020204030204" pitchFamily="34" charset="0"/>
              <a:cs typeface="Times New Roman" panose="02020603050405020304" pitchFamily="18" charset="0"/>
            </a:rPr>
            <a:t>E</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和</a:t>
          </a:r>
          <a:r>
            <a:rPr lang="en-GB" sz="1100" baseline="0">
              <a:effectLst/>
              <a:latin typeface="Calibri" panose="020F0502020204030204" pitchFamily="34" charset="0"/>
              <a:ea typeface="Calibri" panose="020F0502020204030204" pitchFamily="34" charset="0"/>
              <a:cs typeface="Times New Roman" panose="02020603050405020304" pitchFamily="18" charset="0"/>
            </a:rPr>
            <a:t>G</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列，以确定为完全符合每个子类别需要采取的措施。 如果某个维度不适用于公司的工厂或工作地点，则“不适用”不会影响您的分数。 但是，我们建议在</a:t>
          </a:r>
          <a:r>
            <a:rPr lang="en-GB" sz="1100" baseline="0">
              <a:effectLst/>
              <a:latin typeface="Calibri" panose="020F0502020204030204" pitchFamily="34" charset="0"/>
              <a:ea typeface="Calibri" panose="020F0502020204030204" pitchFamily="34" charset="0"/>
              <a:cs typeface="Times New Roman" panose="02020603050405020304" pitchFamily="18" charset="0"/>
            </a:rPr>
            <a:t>K</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列的评论部分中提及“不适用”评级的原因</a:t>
          </a:r>
          <a:endParaRPr lang="en-GB" sz="1100" baseline="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Once a company completes the assesment,</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a:effectLst/>
              <a:latin typeface="Calibri" panose="020F0502020204030204" pitchFamily="34" charset="0"/>
              <a:ea typeface="Calibri" panose="020F0502020204030204" pitchFamily="34" charset="0"/>
              <a:cs typeface="Times New Roman" panose="02020603050405020304" pitchFamily="18" charset="0"/>
            </a:rPr>
            <a:t>the scores for each category</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are</a:t>
          </a:r>
          <a:r>
            <a:rPr lang="en-GB" sz="1100">
              <a:effectLst/>
              <a:latin typeface="Calibri" panose="020F0502020204030204" pitchFamily="34" charset="0"/>
              <a:ea typeface="Calibri" panose="020F0502020204030204" pitchFamily="34" charset="0"/>
              <a:cs typeface="Times New Roman" panose="02020603050405020304" pitchFamily="18" charset="0"/>
            </a:rPr>
            <a:t> generated in the summary output tab. </a:t>
          </a:r>
        </a:p>
        <a:p>
          <a:pPr marL="0" marR="0">
            <a:lnSpc>
              <a:spcPct val="107000"/>
            </a:lnSpc>
            <a:spcBef>
              <a:spcPts val="0"/>
            </a:spcBef>
            <a:spcAft>
              <a:spcPts val="800"/>
            </a:spcAft>
          </a:pPr>
          <a:r>
            <a:rPr lang="zh-CN" altLang="en-US" sz="1100">
              <a:effectLst/>
              <a:latin typeface="Calibri" panose="020F0502020204030204" pitchFamily="34" charset="0"/>
              <a:ea typeface="Calibri" panose="020F0502020204030204" pitchFamily="34" charset="0"/>
              <a:cs typeface="Times New Roman" panose="02020603050405020304" pitchFamily="18" charset="0"/>
            </a:rPr>
            <a:t>公司完成评估后，将在“摘要输出”表中生成每个类别的分数。</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Summary output tab</a:t>
          </a:r>
          <a:r>
            <a:rPr lang="en-GB" sz="1100">
              <a:effectLst/>
              <a:latin typeface="Calibri" panose="020F0502020204030204" pitchFamily="34" charset="0"/>
              <a:ea typeface="Calibri" panose="020F0502020204030204" pitchFamily="34" charset="0"/>
              <a:cs typeface="Times New Roman" panose="02020603050405020304" pitchFamily="18" charset="0"/>
            </a:rPr>
            <a:t>: Summarizes and displays aggregated results from the self-assessment tab. An overall,</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average</a:t>
          </a:r>
          <a:r>
            <a:rPr lang="en-GB" sz="1100">
              <a:effectLst/>
              <a:latin typeface="Calibri" panose="020F0502020204030204" pitchFamily="34" charset="0"/>
              <a:ea typeface="Calibri" panose="020F0502020204030204" pitchFamily="34" charset="0"/>
              <a:cs typeface="Times New Roman" panose="02020603050405020304" pitchFamily="18" charset="0"/>
            </a:rPr>
            <a:t> score is also provided.</a:t>
          </a:r>
        </a:p>
        <a:p>
          <a:pPr marL="0" marR="0">
            <a:lnSpc>
              <a:spcPct val="107000"/>
            </a:lnSpc>
            <a:spcBef>
              <a:spcPts val="0"/>
            </a:spcBef>
            <a:spcAft>
              <a:spcPts val="800"/>
            </a:spcAft>
          </a:pPr>
          <a:r>
            <a:rPr lang="zh-CN" altLang="en-US" sz="1100">
              <a:effectLst/>
              <a:latin typeface="Calibri" panose="020F0502020204030204" pitchFamily="34" charset="0"/>
              <a:ea typeface="Calibri" panose="020F0502020204030204" pitchFamily="34" charset="0"/>
              <a:cs typeface="Times New Roman" panose="02020603050405020304" pitchFamily="18" charset="0"/>
            </a:rPr>
            <a:t>“摘要输出”表：汇总并显示“自我评估”选项卡中的汇总结果</a:t>
          </a:r>
          <a:r>
            <a:rPr lang="en-US" altLang="zh-CN" sz="1100">
              <a:effectLst/>
              <a:latin typeface="Calibri" panose="020F0502020204030204" pitchFamily="34" charset="0"/>
              <a:ea typeface="Calibri" panose="020F0502020204030204" pitchFamily="34" charset="0"/>
              <a:cs typeface="Times New Roman" panose="02020603050405020304" pitchFamily="18" charset="0"/>
            </a:rPr>
            <a:t>,</a:t>
          </a:r>
          <a:r>
            <a:rPr lang="en-US" altLang="zh-CN" sz="1100" baseline="0">
              <a:effectLst/>
              <a:latin typeface="Calibri" panose="020F0502020204030204" pitchFamily="34" charset="0"/>
              <a:ea typeface="Calibri" panose="020F0502020204030204" pitchFamily="34" charset="0"/>
              <a:cs typeface="Times New Roman" panose="02020603050405020304" pitchFamily="18" charset="0"/>
            </a:rPr>
            <a:t> </a:t>
          </a:r>
          <a:r>
            <a:rPr lang="zh-CN" altLang="en-US" sz="1100" baseline="0">
              <a:effectLst/>
              <a:latin typeface="Calibri" panose="020F0502020204030204" pitchFamily="34" charset="0"/>
              <a:ea typeface="Calibri" panose="020F0502020204030204" pitchFamily="34" charset="0"/>
              <a:cs typeface="Times New Roman" panose="02020603050405020304" pitchFamily="18" charset="0"/>
            </a:rPr>
            <a:t>同时提供了总体平均分</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Company</a:t>
          </a:r>
          <a:r>
            <a:rPr lang="en-GB" sz="1100" b="1" baseline="0">
              <a:effectLst/>
              <a:latin typeface="Calibri" panose="020F0502020204030204" pitchFamily="34" charset="0"/>
              <a:ea typeface="Calibri" panose="020F0502020204030204" pitchFamily="34" charset="0"/>
              <a:cs typeface="Times New Roman" panose="02020603050405020304" pitchFamily="18" charset="0"/>
            </a:rPr>
            <a:t> performance</a:t>
          </a:r>
          <a:r>
            <a:rPr lang="en-GB" sz="11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If the overall score result (cell F12 in the summary output tab) corresponds to meeting at least 90% of Pledge requirements (i.e., total score in D12 equals at least to 1.8), the result of the self-assessment can be considered </a:t>
          </a:r>
          <a:r>
            <a:rPr lang="en-US" sz="1100" b="1">
              <a:effectLst/>
              <a:latin typeface="Calibri" panose="020F0502020204030204" pitchFamily="34" charset="0"/>
              <a:ea typeface="Calibri" panose="020F0502020204030204" pitchFamily="34" charset="0"/>
              <a:cs typeface="Times New Roman" panose="02020603050405020304" pitchFamily="18" charset="0"/>
            </a:rPr>
            <a:t>satisfactory</a:t>
          </a:r>
          <a:r>
            <a:rPr lang="en-US" sz="1100">
              <a:effectLst/>
              <a:latin typeface="Calibri" panose="020F0502020204030204" pitchFamily="34" charset="0"/>
              <a:ea typeface="Calibri" panose="020F0502020204030204" pitchFamily="34" charset="0"/>
              <a:cs typeface="Times New Roman" panose="02020603050405020304" pitchFamily="18" charset="0"/>
            </a:rPr>
            <a:t>, provided that the gaps identified are addressed by the management with a clear action plan and within an appropriate time frame.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zh-CN" altLang="en-US" sz="1100">
              <a:effectLst/>
              <a:latin typeface="Calibri" panose="020F0502020204030204" pitchFamily="34" charset="0"/>
              <a:ea typeface="Calibri" panose="020F0502020204030204" pitchFamily="34" charset="0"/>
              <a:cs typeface="Times New Roman" panose="02020603050405020304" pitchFamily="18" charset="0"/>
            </a:rPr>
            <a:t>公司绩效：如果总体得分结果（“摘要输出”选项卡中的单元格</a:t>
          </a:r>
          <a:r>
            <a:rPr lang="en-US" sz="1100">
              <a:effectLst/>
              <a:latin typeface="Calibri" panose="020F0502020204030204" pitchFamily="34" charset="0"/>
              <a:ea typeface="Calibri" panose="020F0502020204030204" pitchFamily="34" charset="0"/>
              <a:cs typeface="Times New Roman" panose="02020603050405020304" pitchFamily="18" charset="0"/>
            </a:rPr>
            <a:t>F12）</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对应于至少达到保证承诺的</a:t>
          </a:r>
          <a:r>
            <a:rPr lang="en-US" altLang="zh-CN" sz="1100">
              <a:effectLst/>
              <a:latin typeface="Calibri" panose="020F0502020204030204" pitchFamily="34" charset="0"/>
              <a:ea typeface="Calibri" panose="020F0502020204030204" pitchFamily="34" charset="0"/>
              <a:cs typeface="Times New Roman" panose="02020603050405020304" pitchFamily="18" charset="0"/>
            </a:rPr>
            <a:t>90</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％（即，</a:t>
          </a:r>
          <a:r>
            <a:rPr lang="en-US" sz="1100">
              <a:effectLst/>
              <a:latin typeface="Calibri" panose="020F0502020204030204" pitchFamily="34" charset="0"/>
              <a:ea typeface="Calibri" panose="020F0502020204030204" pitchFamily="34" charset="0"/>
              <a:cs typeface="Times New Roman" panose="02020603050405020304" pitchFamily="18" charset="0"/>
            </a:rPr>
            <a:t>D12</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中的总得分至少等于</a:t>
          </a:r>
          <a:r>
            <a:rPr lang="en-US" altLang="zh-CN" sz="1100">
              <a:effectLst/>
              <a:latin typeface="Calibri" panose="020F0502020204030204" pitchFamily="34" charset="0"/>
              <a:ea typeface="Calibri" panose="020F0502020204030204" pitchFamily="34" charset="0"/>
              <a:cs typeface="Times New Roman" panose="02020603050405020304" pitchFamily="18" charset="0"/>
            </a:rPr>
            <a:t>1.8</a:t>
          </a:r>
          <a:r>
            <a:rPr lang="zh-CN" altLang="en-US" sz="1100">
              <a:effectLst/>
              <a:latin typeface="Calibri" panose="020F0502020204030204" pitchFamily="34" charset="0"/>
              <a:ea typeface="Calibri" panose="020F0502020204030204" pitchFamily="34" charset="0"/>
              <a:cs typeface="Times New Roman" panose="02020603050405020304" pitchFamily="18" charset="0"/>
            </a:rPr>
            <a:t>），则自我评估的结果可以 认为令人满意，但管理层应在适当的时限内通过明确的行动计划解决发现的差距</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5</xdr:row>
      <xdr:rowOff>190501</xdr:rowOff>
    </xdr:from>
    <xdr:to>
      <xdr:col>9</xdr:col>
      <xdr:colOff>2710144</xdr:colOff>
      <xdr:row>5</xdr:row>
      <xdr:rowOff>757429</xdr:rowOff>
    </xdr:to>
    <xdr:graphicFrame macro="">
      <xdr:nvGraphicFramePr>
        <xdr:cNvPr id="41" name="Chart 40">
          <a:extLst>
            <a:ext uri="{FF2B5EF4-FFF2-40B4-BE49-F238E27FC236}">
              <a16:creationId xmlns:a16="http://schemas.microsoft.com/office/drawing/2014/main" xmlns="" id="{94FBEDF1-044B-4ADA-9737-017C11E2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702468</xdr:colOff>
      <xdr:row>4</xdr:row>
      <xdr:rowOff>11906</xdr:rowOff>
    </xdr:from>
    <xdr:to>
      <xdr:col>10</xdr:col>
      <xdr:colOff>202407</xdr:colOff>
      <xdr:row>5</xdr:row>
      <xdr:rowOff>23812</xdr:rowOff>
    </xdr:to>
    <xdr:graphicFrame macro="">
      <xdr:nvGraphicFramePr>
        <xdr:cNvPr id="42" name="Chart 41">
          <a:extLst>
            <a:ext uri="{FF2B5EF4-FFF2-40B4-BE49-F238E27FC236}">
              <a16:creationId xmlns:a16="http://schemas.microsoft.com/office/drawing/2014/main" xmlns="" id="{7E684888-F57E-496B-939F-B748B5FD1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95250</xdr:colOff>
      <xdr:row>6</xdr:row>
      <xdr:rowOff>428624</xdr:rowOff>
    </xdr:from>
    <xdr:to>
      <xdr:col>9</xdr:col>
      <xdr:colOff>2710144</xdr:colOff>
      <xdr:row>6</xdr:row>
      <xdr:rowOff>1004624</xdr:rowOff>
    </xdr:to>
    <xdr:graphicFrame macro="">
      <xdr:nvGraphicFramePr>
        <xdr:cNvPr id="43" name="Chart 42">
          <a:extLst>
            <a:ext uri="{FF2B5EF4-FFF2-40B4-BE49-F238E27FC236}">
              <a16:creationId xmlns:a16="http://schemas.microsoft.com/office/drawing/2014/main" xmlns="" id="{3DEAC4CA-CAD2-4A4B-BC4D-53AA925F0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11</xdr:row>
      <xdr:rowOff>762000</xdr:rowOff>
    </xdr:from>
    <xdr:to>
      <xdr:col>9</xdr:col>
      <xdr:colOff>2710144</xdr:colOff>
      <xdr:row>11</xdr:row>
      <xdr:rowOff>1328928</xdr:rowOff>
    </xdr:to>
    <xdr:graphicFrame macro="">
      <xdr:nvGraphicFramePr>
        <xdr:cNvPr id="46" name="Chart 45">
          <a:extLst>
            <a:ext uri="{FF2B5EF4-FFF2-40B4-BE49-F238E27FC236}">
              <a16:creationId xmlns:a16="http://schemas.microsoft.com/office/drawing/2014/main" xmlns="" id="{B74CC205-94B3-4676-AFA0-5BDFEF084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12</xdr:row>
      <xdr:rowOff>833437</xdr:rowOff>
    </xdr:from>
    <xdr:to>
      <xdr:col>9</xdr:col>
      <xdr:colOff>2710144</xdr:colOff>
      <xdr:row>12</xdr:row>
      <xdr:rowOff>1409437</xdr:rowOff>
    </xdr:to>
    <xdr:graphicFrame macro="">
      <xdr:nvGraphicFramePr>
        <xdr:cNvPr id="47" name="Chart 46">
          <a:extLst>
            <a:ext uri="{FF2B5EF4-FFF2-40B4-BE49-F238E27FC236}">
              <a16:creationId xmlns:a16="http://schemas.microsoft.com/office/drawing/2014/main" xmlns="" id="{41CC4CB8-3B8C-45C1-8B2D-D506907D2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83344</xdr:colOff>
      <xdr:row>24</xdr:row>
      <xdr:rowOff>726281</xdr:rowOff>
    </xdr:from>
    <xdr:to>
      <xdr:col>9</xdr:col>
      <xdr:colOff>2698238</xdr:colOff>
      <xdr:row>24</xdr:row>
      <xdr:rowOff>1302281</xdr:rowOff>
    </xdr:to>
    <xdr:graphicFrame macro="">
      <xdr:nvGraphicFramePr>
        <xdr:cNvPr id="48" name="Chart 47">
          <a:extLst>
            <a:ext uri="{FF2B5EF4-FFF2-40B4-BE49-F238E27FC236}">
              <a16:creationId xmlns:a16="http://schemas.microsoft.com/office/drawing/2014/main" xmlns="" id="{092AAB6F-DEB6-4381-9859-CD4FBC3C3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111372</xdr:colOff>
      <xdr:row>29</xdr:row>
      <xdr:rowOff>899583</xdr:rowOff>
    </xdr:from>
    <xdr:to>
      <xdr:col>9</xdr:col>
      <xdr:colOff>2726266</xdr:colOff>
      <xdr:row>29</xdr:row>
      <xdr:rowOff>1475583</xdr:rowOff>
    </xdr:to>
    <xdr:graphicFrame macro="">
      <xdr:nvGraphicFramePr>
        <xdr:cNvPr id="52" name="Chart 51">
          <a:extLst>
            <a:ext uri="{FF2B5EF4-FFF2-40B4-BE49-F238E27FC236}">
              <a16:creationId xmlns:a16="http://schemas.microsoft.com/office/drawing/2014/main" xmlns="" id="{452FE3EA-428A-4631-A216-C68D177F0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99730</xdr:colOff>
      <xdr:row>33</xdr:row>
      <xdr:rowOff>400312</xdr:rowOff>
    </xdr:from>
    <xdr:to>
      <xdr:col>9</xdr:col>
      <xdr:colOff>2714624</xdr:colOff>
      <xdr:row>33</xdr:row>
      <xdr:rowOff>976312</xdr:rowOff>
    </xdr:to>
    <xdr:graphicFrame macro="">
      <xdr:nvGraphicFramePr>
        <xdr:cNvPr id="54" name="Chart 53">
          <a:extLst>
            <a:ext uri="{FF2B5EF4-FFF2-40B4-BE49-F238E27FC236}">
              <a16:creationId xmlns:a16="http://schemas.microsoft.com/office/drawing/2014/main" xmlns="" id="{A4B31BD4-4B8A-435D-B3E8-0CD57F1B8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95250</xdr:colOff>
      <xdr:row>34</xdr:row>
      <xdr:rowOff>511969</xdr:rowOff>
    </xdr:from>
    <xdr:to>
      <xdr:col>9</xdr:col>
      <xdr:colOff>2710144</xdr:colOff>
      <xdr:row>34</xdr:row>
      <xdr:rowOff>1078897</xdr:rowOff>
    </xdr:to>
    <xdr:graphicFrame macro="">
      <xdr:nvGraphicFramePr>
        <xdr:cNvPr id="55" name="Chart 54">
          <a:extLst>
            <a:ext uri="{FF2B5EF4-FFF2-40B4-BE49-F238E27FC236}">
              <a16:creationId xmlns:a16="http://schemas.microsoft.com/office/drawing/2014/main" xmlns="" id="{C5937626-8DB7-4DB5-80A6-E50F8AB3C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179651</xdr:colOff>
      <xdr:row>36</xdr:row>
      <xdr:rowOff>237595</xdr:rowOff>
    </xdr:from>
    <xdr:to>
      <xdr:col>9</xdr:col>
      <xdr:colOff>2794545</xdr:colOff>
      <xdr:row>38</xdr:row>
      <xdr:rowOff>68529</xdr:rowOff>
    </xdr:to>
    <xdr:graphicFrame macro="">
      <xdr:nvGraphicFramePr>
        <xdr:cNvPr id="56" name="Chart 55">
          <a:extLst>
            <a:ext uri="{FF2B5EF4-FFF2-40B4-BE49-F238E27FC236}">
              <a16:creationId xmlns:a16="http://schemas.microsoft.com/office/drawing/2014/main" xmlns="" id="{A58309B9-40CE-45C2-B57B-7107B5507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83344</xdr:colOff>
      <xdr:row>46</xdr:row>
      <xdr:rowOff>631031</xdr:rowOff>
    </xdr:from>
    <xdr:to>
      <xdr:col>9</xdr:col>
      <xdr:colOff>2698238</xdr:colOff>
      <xdr:row>46</xdr:row>
      <xdr:rowOff>1207031</xdr:rowOff>
    </xdr:to>
    <xdr:graphicFrame macro="">
      <xdr:nvGraphicFramePr>
        <xdr:cNvPr id="57" name="Chart 56">
          <a:extLst>
            <a:ext uri="{FF2B5EF4-FFF2-40B4-BE49-F238E27FC236}">
              <a16:creationId xmlns:a16="http://schemas.microsoft.com/office/drawing/2014/main" xmlns="" id="{45AD8488-2B47-45FF-BA84-8C6DD44A0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133350</xdr:colOff>
      <xdr:row>49</xdr:row>
      <xdr:rowOff>55030</xdr:rowOff>
    </xdr:from>
    <xdr:to>
      <xdr:col>9</xdr:col>
      <xdr:colOff>2754594</xdr:colOff>
      <xdr:row>49</xdr:row>
      <xdr:rowOff>504824</xdr:rowOff>
    </xdr:to>
    <xdr:graphicFrame macro="">
      <xdr:nvGraphicFramePr>
        <xdr:cNvPr id="58" name="Chart 57">
          <a:extLst>
            <a:ext uri="{FF2B5EF4-FFF2-40B4-BE49-F238E27FC236}">
              <a16:creationId xmlns:a16="http://schemas.microsoft.com/office/drawing/2014/main" xmlns="" id="{DA4016C7-6B88-43EC-97A8-554E645C6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106876</xdr:colOff>
      <xdr:row>52</xdr:row>
      <xdr:rowOff>704584</xdr:rowOff>
    </xdr:from>
    <xdr:to>
      <xdr:col>9</xdr:col>
      <xdr:colOff>2778390</xdr:colOff>
      <xdr:row>52</xdr:row>
      <xdr:rowOff>1280584</xdr:rowOff>
    </xdr:to>
    <xdr:graphicFrame macro="">
      <xdr:nvGraphicFramePr>
        <xdr:cNvPr id="59" name="Chart 58">
          <a:extLst>
            <a:ext uri="{FF2B5EF4-FFF2-40B4-BE49-F238E27FC236}">
              <a16:creationId xmlns:a16="http://schemas.microsoft.com/office/drawing/2014/main" xmlns="" id="{553AD135-2516-4328-8A6E-0ACE8BA74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83344</xdr:colOff>
      <xdr:row>56</xdr:row>
      <xdr:rowOff>416718</xdr:rowOff>
    </xdr:from>
    <xdr:to>
      <xdr:col>9</xdr:col>
      <xdr:colOff>2698238</xdr:colOff>
      <xdr:row>56</xdr:row>
      <xdr:rowOff>992718</xdr:rowOff>
    </xdr:to>
    <xdr:graphicFrame macro="">
      <xdr:nvGraphicFramePr>
        <xdr:cNvPr id="64" name="Chart 63">
          <a:extLst>
            <a:ext uri="{FF2B5EF4-FFF2-40B4-BE49-F238E27FC236}">
              <a16:creationId xmlns:a16="http://schemas.microsoft.com/office/drawing/2014/main" xmlns="" id="{7F5F0E24-0604-4D86-BC9A-7251F4A1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95250</xdr:colOff>
      <xdr:row>57</xdr:row>
      <xdr:rowOff>583406</xdr:rowOff>
    </xdr:from>
    <xdr:to>
      <xdr:col>9</xdr:col>
      <xdr:colOff>2710144</xdr:colOff>
      <xdr:row>57</xdr:row>
      <xdr:rowOff>1150334</xdr:rowOff>
    </xdr:to>
    <xdr:graphicFrame macro="">
      <xdr:nvGraphicFramePr>
        <xdr:cNvPr id="65" name="Chart 64">
          <a:extLst>
            <a:ext uri="{FF2B5EF4-FFF2-40B4-BE49-F238E27FC236}">
              <a16:creationId xmlns:a16="http://schemas.microsoft.com/office/drawing/2014/main" xmlns="" id="{3B432372-440E-4837-A79F-FDDF3AE64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135449</xdr:colOff>
      <xdr:row>58</xdr:row>
      <xdr:rowOff>619124</xdr:rowOff>
    </xdr:from>
    <xdr:to>
      <xdr:col>9</xdr:col>
      <xdr:colOff>2750343</xdr:colOff>
      <xdr:row>58</xdr:row>
      <xdr:rowOff>1195124</xdr:rowOff>
    </xdr:to>
    <xdr:graphicFrame macro="">
      <xdr:nvGraphicFramePr>
        <xdr:cNvPr id="66" name="Chart 65">
          <a:extLst>
            <a:ext uri="{FF2B5EF4-FFF2-40B4-BE49-F238E27FC236}">
              <a16:creationId xmlns:a16="http://schemas.microsoft.com/office/drawing/2014/main" xmlns="" id="{BC713B34-193B-4C2A-907D-B8F884046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190500</xdr:colOff>
      <xdr:row>67</xdr:row>
      <xdr:rowOff>495300</xdr:rowOff>
    </xdr:from>
    <xdr:to>
      <xdr:col>9</xdr:col>
      <xdr:colOff>2805394</xdr:colOff>
      <xdr:row>68</xdr:row>
      <xdr:rowOff>401829</xdr:rowOff>
    </xdr:to>
    <xdr:graphicFrame macro="">
      <xdr:nvGraphicFramePr>
        <xdr:cNvPr id="67" name="Chart 66">
          <a:extLst>
            <a:ext uri="{FF2B5EF4-FFF2-40B4-BE49-F238E27FC236}">
              <a16:creationId xmlns:a16="http://schemas.microsoft.com/office/drawing/2014/main" xmlns="" id="{57CB2372-F470-4C7B-A444-3000BF1FA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119857</xdr:colOff>
      <xdr:row>71</xdr:row>
      <xdr:rowOff>768350</xdr:rowOff>
    </xdr:from>
    <xdr:to>
      <xdr:col>9</xdr:col>
      <xdr:colOff>2787138</xdr:colOff>
      <xdr:row>72</xdr:row>
      <xdr:rowOff>485775</xdr:rowOff>
    </xdr:to>
    <xdr:graphicFrame macro="">
      <xdr:nvGraphicFramePr>
        <xdr:cNvPr id="68" name="Chart 67">
          <a:extLst>
            <a:ext uri="{FF2B5EF4-FFF2-40B4-BE49-F238E27FC236}">
              <a16:creationId xmlns:a16="http://schemas.microsoft.com/office/drawing/2014/main" xmlns="" id="{77AF6361-3B99-4FB6-A910-6B0E505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35719</xdr:colOff>
      <xdr:row>76</xdr:row>
      <xdr:rowOff>571500</xdr:rowOff>
    </xdr:from>
    <xdr:to>
      <xdr:col>9</xdr:col>
      <xdr:colOff>2650613</xdr:colOff>
      <xdr:row>76</xdr:row>
      <xdr:rowOff>1147500</xdr:rowOff>
    </xdr:to>
    <xdr:graphicFrame macro="">
      <xdr:nvGraphicFramePr>
        <xdr:cNvPr id="70" name="Chart 69">
          <a:extLst>
            <a:ext uri="{FF2B5EF4-FFF2-40B4-BE49-F238E27FC236}">
              <a16:creationId xmlns:a16="http://schemas.microsoft.com/office/drawing/2014/main" xmlns="" id="{C4EFB52F-E2A1-45FD-BDAB-0E2B9A773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152400</xdr:colOff>
      <xdr:row>78</xdr:row>
      <xdr:rowOff>440530</xdr:rowOff>
    </xdr:from>
    <xdr:to>
      <xdr:col>9</xdr:col>
      <xdr:colOff>2770469</xdr:colOff>
      <xdr:row>79</xdr:row>
      <xdr:rowOff>302155</xdr:rowOff>
    </xdr:to>
    <xdr:graphicFrame macro="">
      <xdr:nvGraphicFramePr>
        <xdr:cNvPr id="71" name="Chart 70">
          <a:extLst>
            <a:ext uri="{FF2B5EF4-FFF2-40B4-BE49-F238E27FC236}">
              <a16:creationId xmlns:a16="http://schemas.microsoft.com/office/drawing/2014/main" xmlns="" id="{88433029-6247-43F4-88C0-722F0B32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218793</xdr:colOff>
      <xdr:row>85</xdr:row>
      <xdr:rowOff>559594</xdr:rowOff>
    </xdr:from>
    <xdr:to>
      <xdr:col>10</xdr:col>
      <xdr:colOff>47625</xdr:colOff>
      <xdr:row>85</xdr:row>
      <xdr:rowOff>1135594</xdr:rowOff>
    </xdr:to>
    <xdr:graphicFrame macro="">
      <xdr:nvGraphicFramePr>
        <xdr:cNvPr id="73" name="Chart 72">
          <a:extLst>
            <a:ext uri="{FF2B5EF4-FFF2-40B4-BE49-F238E27FC236}">
              <a16:creationId xmlns:a16="http://schemas.microsoft.com/office/drawing/2014/main" xmlns="" id="{CB85C763-6ED5-490E-BB3E-3785B2AE7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83344</xdr:colOff>
      <xdr:row>22</xdr:row>
      <xdr:rowOff>464345</xdr:rowOff>
    </xdr:from>
    <xdr:to>
      <xdr:col>9</xdr:col>
      <xdr:colOff>2698238</xdr:colOff>
      <xdr:row>22</xdr:row>
      <xdr:rowOff>1040345</xdr:rowOff>
    </xdr:to>
    <xdr:graphicFrame macro="">
      <xdr:nvGraphicFramePr>
        <xdr:cNvPr id="74" name="Chart 73">
          <a:extLst>
            <a:ext uri="{FF2B5EF4-FFF2-40B4-BE49-F238E27FC236}">
              <a16:creationId xmlns:a16="http://schemas.microsoft.com/office/drawing/2014/main" xmlns="" id="{71CEEC26-8207-4A07-8AC7-19E81C69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107156</xdr:colOff>
      <xdr:row>43</xdr:row>
      <xdr:rowOff>650344</xdr:rowOff>
    </xdr:from>
    <xdr:to>
      <xdr:col>9</xdr:col>
      <xdr:colOff>2722050</xdr:colOff>
      <xdr:row>43</xdr:row>
      <xdr:rowOff>1226344</xdr:rowOff>
    </xdr:to>
    <xdr:graphicFrame macro="">
      <xdr:nvGraphicFramePr>
        <xdr:cNvPr id="75" name="Chart 74">
          <a:extLst>
            <a:ext uri="{FF2B5EF4-FFF2-40B4-BE49-F238E27FC236}">
              <a16:creationId xmlns:a16="http://schemas.microsoft.com/office/drawing/2014/main" xmlns="" id="{CCEB2B07-934E-4B59-826B-47ED7EE47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113241</xdr:colOff>
      <xdr:row>63</xdr:row>
      <xdr:rowOff>149753</xdr:rowOff>
    </xdr:from>
    <xdr:to>
      <xdr:col>9</xdr:col>
      <xdr:colOff>2734485</xdr:colOff>
      <xdr:row>63</xdr:row>
      <xdr:rowOff>605367</xdr:rowOff>
    </xdr:to>
    <xdr:graphicFrame macro="">
      <xdr:nvGraphicFramePr>
        <xdr:cNvPr id="76" name="Chart 75">
          <a:extLst>
            <a:ext uri="{FF2B5EF4-FFF2-40B4-BE49-F238E27FC236}">
              <a16:creationId xmlns:a16="http://schemas.microsoft.com/office/drawing/2014/main" xmlns="" id="{6E65DF98-C57E-43F6-BA45-89DE5F13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97368</xdr:colOff>
      <xdr:row>55</xdr:row>
      <xdr:rowOff>650344</xdr:rowOff>
    </xdr:from>
    <xdr:to>
      <xdr:col>9</xdr:col>
      <xdr:colOff>2768882</xdr:colOff>
      <xdr:row>55</xdr:row>
      <xdr:rowOff>1226344</xdr:rowOff>
    </xdr:to>
    <xdr:graphicFrame macro="">
      <xdr:nvGraphicFramePr>
        <xdr:cNvPr id="77" name="Chart 76">
          <a:extLst>
            <a:ext uri="{FF2B5EF4-FFF2-40B4-BE49-F238E27FC236}">
              <a16:creationId xmlns:a16="http://schemas.microsoft.com/office/drawing/2014/main" xmlns="" id="{915E5B17-2B7D-49BC-9F41-3C79FE1BD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180975</xdr:colOff>
      <xdr:row>59</xdr:row>
      <xdr:rowOff>327025</xdr:rowOff>
    </xdr:from>
    <xdr:to>
      <xdr:col>9</xdr:col>
      <xdr:colOff>2789519</xdr:colOff>
      <xdr:row>60</xdr:row>
      <xdr:rowOff>385500</xdr:rowOff>
    </xdr:to>
    <xdr:graphicFrame macro="">
      <xdr:nvGraphicFramePr>
        <xdr:cNvPr id="37" name="Chart 36">
          <a:extLst>
            <a:ext uri="{FF2B5EF4-FFF2-40B4-BE49-F238E27FC236}">
              <a16:creationId xmlns:a16="http://schemas.microsoft.com/office/drawing/2014/main" xmlns="" id="{AABF146B-959F-4D08-A75F-7D609DA5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114300</xdr:colOff>
      <xdr:row>75</xdr:row>
      <xdr:rowOff>142875</xdr:rowOff>
    </xdr:from>
    <xdr:to>
      <xdr:col>9</xdr:col>
      <xdr:colOff>2765706</xdr:colOff>
      <xdr:row>76</xdr:row>
      <xdr:rowOff>0</xdr:rowOff>
    </xdr:to>
    <xdr:graphicFrame macro="">
      <xdr:nvGraphicFramePr>
        <xdr:cNvPr id="38" name="Chart 37">
          <a:extLst>
            <a:ext uri="{FF2B5EF4-FFF2-40B4-BE49-F238E27FC236}">
              <a16:creationId xmlns:a16="http://schemas.microsoft.com/office/drawing/2014/main" xmlns="" id="{9034D984-40D7-4EB5-BD78-A3EA0502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92075</xdr:colOff>
      <xdr:row>82</xdr:row>
      <xdr:rowOff>73025</xdr:rowOff>
    </xdr:from>
    <xdr:to>
      <xdr:col>9</xdr:col>
      <xdr:colOff>2710144</xdr:colOff>
      <xdr:row>83</xdr:row>
      <xdr:rowOff>52125</xdr:rowOff>
    </xdr:to>
    <xdr:graphicFrame macro="">
      <xdr:nvGraphicFramePr>
        <xdr:cNvPr id="39" name="Chart 38">
          <a:extLst>
            <a:ext uri="{FF2B5EF4-FFF2-40B4-BE49-F238E27FC236}">
              <a16:creationId xmlns:a16="http://schemas.microsoft.com/office/drawing/2014/main" xmlns="" id="{2034E5C4-406C-43A2-A8C4-D65FA9BB5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95250</xdr:colOff>
      <xdr:row>86</xdr:row>
      <xdr:rowOff>583406</xdr:rowOff>
    </xdr:from>
    <xdr:to>
      <xdr:col>9</xdr:col>
      <xdr:colOff>2710144</xdr:colOff>
      <xdr:row>86</xdr:row>
      <xdr:rowOff>1150334</xdr:rowOff>
    </xdr:to>
    <xdr:graphicFrame macro="">
      <xdr:nvGraphicFramePr>
        <xdr:cNvPr id="50" name="Chart 49">
          <a:extLst>
            <a:ext uri="{FF2B5EF4-FFF2-40B4-BE49-F238E27FC236}">
              <a16:creationId xmlns:a16="http://schemas.microsoft.com/office/drawing/2014/main" xmlns="" id="{1A84DECE-4911-4895-B856-87EE994ED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146050</xdr:colOff>
      <xdr:row>97</xdr:row>
      <xdr:rowOff>121973</xdr:rowOff>
    </xdr:from>
    <xdr:to>
      <xdr:col>9</xdr:col>
      <xdr:colOff>2760944</xdr:colOff>
      <xdr:row>97</xdr:row>
      <xdr:rowOff>123751</xdr:rowOff>
    </xdr:to>
    <xdr:graphicFrame macro="">
      <xdr:nvGraphicFramePr>
        <xdr:cNvPr id="36" name="Chart 35">
          <a:extLst>
            <a:ext uri="{FF2B5EF4-FFF2-40B4-BE49-F238E27FC236}">
              <a16:creationId xmlns:a16="http://schemas.microsoft.com/office/drawing/2014/main" xmlns="" id="{87026B7D-5E22-499C-A67E-AE63E7CC9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110066</xdr:colOff>
      <xdr:row>9</xdr:row>
      <xdr:rowOff>550333</xdr:rowOff>
    </xdr:from>
    <xdr:to>
      <xdr:col>9</xdr:col>
      <xdr:colOff>2724960</xdr:colOff>
      <xdr:row>9</xdr:row>
      <xdr:rowOff>1124405</xdr:rowOff>
    </xdr:to>
    <xdr:graphicFrame macro="">
      <xdr:nvGraphicFramePr>
        <xdr:cNvPr id="80" name="Chart 79">
          <a:extLst>
            <a:ext uri="{FF2B5EF4-FFF2-40B4-BE49-F238E27FC236}">
              <a16:creationId xmlns:a16="http://schemas.microsoft.com/office/drawing/2014/main" xmlns="" id="{6D4E4D06-4BF9-4AE5-B7DB-6862E81F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50800</xdr:colOff>
      <xdr:row>10</xdr:row>
      <xdr:rowOff>169333</xdr:rowOff>
    </xdr:from>
    <xdr:to>
      <xdr:col>9</xdr:col>
      <xdr:colOff>2665694</xdr:colOff>
      <xdr:row>10</xdr:row>
      <xdr:rowOff>743405</xdr:rowOff>
    </xdr:to>
    <xdr:graphicFrame macro="">
      <xdr:nvGraphicFramePr>
        <xdr:cNvPr id="89" name="Chart 88">
          <a:extLst>
            <a:ext uri="{FF2B5EF4-FFF2-40B4-BE49-F238E27FC236}">
              <a16:creationId xmlns:a16="http://schemas.microsoft.com/office/drawing/2014/main" xmlns="" id="{7CB19E6D-B37C-4638-A37E-95383840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95250</xdr:colOff>
      <xdr:row>7</xdr:row>
      <xdr:rowOff>428624</xdr:rowOff>
    </xdr:from>
    <xdr:to>
      <xdr:col>9</xdr:col>
      <xdr:colOff>2710144</xdr:colOff>
      <xdr:row>7</xdr:row>
      <xdr:rowOff>1004624</xdr:rowOff>
    </xdr:to>
    <xdr:graphicFrame macro="">
      <xdr:nvGraphicFramePr>
        <xdr:cNvPr id="101" name="Chart 100">
          <a:extLst>
            <a:ext uri="{FF2B5EF4-FFF2-40B4-BE49-F238E27FC236}">
              <a16:creationId xmlns:a16="http://schemas.microsoft.com/office/drawing/2014/main" xmlns="" id="{CBC65446-911C-4AC4-8B41-337F2E396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110067</xdr:colOff>
      <xdr:row>8</xdr:row>
      <xdr:rowOff>338667</xdr:rowOff>
    </xdr:from>
    <xdr:to>
      <xdr:col>9</xdr:col>
      <xdr:colOff>2724961</xdr:colOff>
      <xdr:row>8</xdr:row>
      <xdr:rowOff>914667</xdr:rowOff>
    </xdr:to>
    <xdr:graphicFrame macro="">
      <xdr:nvGraphicFramePr>
        <xdr:cNvPr id="102" name="Chart 101">
          <a:extLst>
            <a:ext uri="{FF2B5EF4-FFF2-40B4-BE49-F238E27FC236}">
              <a16:creationId xmlns:a16="http://schemas.microsoft.com/office/drawing/2014/main" xmlns="" id="{48C31DC0-239C-445D-80CE-1523300EE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165100</xdr:colOff>
      <xdr:row>13</xdr:row>
      <xdr:rowOff>224366</xdr:rowOff>
    </xdr:from>
    <xdr:to>
      <xdr:col>9</xdr:col>
      <xdr:colOff>2783169</xdr:colOff>
      <xdr:row>15</xdr:row>
      <xdr:rowOff>27971</xdr:rowOff>
    </xdr:to>
    <xdr:graphicFrame macro="">
      <xdr:nvGraphicFramePr>
        <xdr:cNvPr id="105" name="Chart 104">
          <a:extLst>
            <a:ext uri="{FF2B5EF4-FFF2-40B4-BE49-F238E27FC236}">
              <a16:creationId xmlns:a16="http://schemas.microsoft.com/office/drawing/2014/main" xmlns="" id="{D066C00D-A464-459D-955B-2388D64A8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87842</xdr:colOff>
      <xdr:row>19</xdr:row>
      <xdr:rowOff>393700</xdr:rowOff>
    </xdr:from>
    <xdr:to>
      <xdr:col>9</xdr:col>
      <xdr:colOff>2696386</xdr:colOff>
      <xdr:row>21</xdr:row>
      <xdr:rowOff>218472</xdr:rowOff>
    </xdr:to>
    <xdr:graphicFrame macro="">
      <xdr:nvGraphicFramePr>
        <xdr:cNvPr id="106" name="Chart 105">
          <a:extLst>
            <a:ext uri="{FF2B5EF4-FFF2-40B4-BE49-F238E27FC236}">
              <a16:creationId xmlns:a16="http://schemas.microsoft.com/office/drawing/2014/main" xmlns="" id="{346EF7CA-63EC-473A-B7F8-E17A55102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42333</xdr:colOff>
      <xdr:row>25</xdr:row>
      <xdr:rowOff>804333</xdr:rowOff>
    </xdr:from>
    <xdr:to>
      <xdr:col>9</xdr:col>
      <xdr:colOff>2657227</xdr:colOff>
      <xdr:row>25</xdr:row>
      <xdr:rowOff>1380333</xdr:rowOff>
    </xdr:to>
    <xdr:graphicFrame macro="">
      <xdr:nvGraphicFramePr>
        <xdr:cNvPr id="109" name="Chart 108">
          <a:extLst>
            <a:ext uri="{FF2B5EF4-FFF2-40B4-BE49-F238E27FC236}">
              <a16:creationId xmlns:a16="http://schemas.microsoft.com/office/drawing/2014/main" xmlns="" id="{BAA54053-347B-4308-98B9-967FE12E6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61384</xdr:colOff>
      <xdr:row>89</xdr:row>
      <xdr:rowOff>3175</xdr:rowOff>
    </xdr:from>
    <xdr:to>
      <xdr:col>9</xdr:col>
      <xdr:colOff>2804866</xdr:colOff>
      <xdr:row>89</xdr:row>
      <xdr:rowOff>549275</xdr:rowOff>
    </xdr:to>
    <xdr:graphicFrame macro="">
      <xdr:nvGraphicFramePr>
        <xdr:cNvPr id="112" name="Chart 111">
          <a:extLst>
            <a:ext uri="{FF2B5EF4-FFF2-40B4-BE49-F238E27FC236}">
              <a16:creationId xmlns:a16="http://schemas.microsoft.com/office/drawing/2014/main" xmlns="" id="{5EF58781-FABA-4995-968D-6890AEE7F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61383</xdr:colOff>
      <xdr:row>92</xdr:row>
      <xdr:rowOff>89167</xdr:rowOff>
    </xdr:from>
    <xdr:to>
      <xdr:col>9</xdr:col>
      <xdr:colOff>2804865</xdr:colOff>
      <xdr:row>93</xdr:row>
      <xdr:rowOff>250825</xdr:rowOff>
    </xdr:to>
    <xdr:graphicFrame macro="">
      <xdr:nvGraphicFramePr>
        <xdr:cNvPr id="113" name="Chart 112">
          <a:extLst>
            <a:ext uri="{FF2B5EF4-FFF2-40B4-BE49-F238E27FC236}">
              <a16:creationId xmlns:a16="http://schemas.microsoft.com/office/drawing/2014/main" xmlns="" id="{838E3696-CB88-466E-A268-4B3858A1D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25400</xdr:colOff>
      <xdr:row>97</xdr:row>
      <xdr:rowOff>160866</xdr:rowOff>
    </xdr:from>
    <xdr:to>
      <xdr:col>9</xdr:col>
      <xdr:colOff>2775232</xdr:colOff>
      <xdr:row>98</xdr:row>
      <xdr:rowOff>59533</xdr:rowOff>
    </xdr:to>
    <xdr:graphicFrame macro="">
      <xdr:nvGraphicFramePr>
        <xdr:cNvPr id="116" name="Chart 115">
          <a:extLst>
            <a:ext uri="{FF2B5EF4-FFF2-40B4-BE49-F238E27FC236}">
              <a16:creationId xmlns:a16="http://schemas.microsoft.com/office/drawing/2014/main" xmlns="" id="{A75EBA36-2A3C-445F-A834-01E51AE52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118534</xdr:colOff>
      <xdr:row>100</xdr:row>
      <xdr:rowOff>396875</xdr:rowOff>
    </xdr:from>
    <xdr:to>
      <xdr:col>9</xdr:col>
      <xdr:colOff>2871541</xdr:colOff>
      <xdr:row>102</xdr:row>
      <xdr:rowOff>185475</xdr:rowOff>
    </xdr:to>
    <xdr:graphicFrame macro="">
      <xdr:nvGraphicFramePr>
        <xdr:cNvPr id="117" name="Chart 116">
          <a:extLst>
            <a:ext uri="{FF2B5EF4-FFF2-40B4-BE49-F238E27FC236}">
              <a16:creationId xmlns:a16="http://schemas.microsoft.com/office/drawing/2014/main" xmlns="" id="{5F8564C5-77DE-48BD-8AC2-AC2B9372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50800</xdr:colOff>
      <xdr:row>104</xdr:row>
      <xdr:rowOff>448734</xdr:rowOff>
    </xdr:from>
    <xdr:to>
      <xdr:col>9</xdr:col>
      <xdr:colOff>2800632</xdr:colOff>
      <xdr:row>105</xdr:row>
      <xdr:rowOff>440534</xdr:rowOff>
    </xdr:to>
    <xdr:graphicFrame macro="">
      <xdr:nvGraphicFramePr>
        <xdr:cNvPr id="118" name="Chart 117">
          <a:extLst>
            <a:ext uri="{FF2B5EF4-FFF2-40B4-BE49-F238E27FC236}">
              <a16:creationId xmlns:a16="http://schemas.microsoft.com/office/drawing/2014/main" xmlns="" id="{006B9F63-E3A0-4C53-9399-F64B18B15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63500</xdr:colOff>
      <xdr:row>25</xdr:row>
      <xdr:rowOff>330200</xdr:rowOff>
    </xdr:from>
    <xdr:to>
      <xdr:col>9</xdr:col>
      <xdr:colOff>2672044</xdr:colOff>
      <xdr:row>26</xdr:row>
      <xdr:rowOff>502975</xdr:rowOff>
    </xdr:to>
    <xdr:graphicFrame macro="">
      <xdr:nvGraphicFramePr>
        <xdr:cNvPr id="119" name="Chart 118">
          <a:extLst>
            <a:ext uri="{FF2B5EF4-FFF2-40B4-BE49-F238E27FC236}">
              <a16:creationId xmlns:a16="http://schemas.microsoft.com/office/drawing/2014/main" xmlns="" id="{9C4AD0F9-CA3C-4942-B8EF-2FEA754B1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50800</xdr:colOff>
      <xdr:row>29</xdr:row>
      <xdr:rowOff>685800</xdr:rowOff>
    </xdr:from>
    <xdr:to>
      <xdr:col>9</xdr:col>
      <xdr:colOff>2659344</xdr:colOff>
      <xdr:row>30</xdr:row>
      <xdr:rowOff>569650</xdr:rowOff>
    </xdr:to>
    <xdr:graphicFrame macro="">
      <xdr:nvGraphicFramePr>
        <xdr:cNvPr id="121" name="Chart 120">
          <a:extLst>
            <a:ext uri="{FF2B5EF4-FFF2-40B4-BE49-F238E27FC236}">
              <a16:creationId xmlns:a16="http://schemas.microsoft.com/office/drawing/2014/main" xmlns="" id="{13AE4E56-F431-42D2-ABEB-876F42A17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85725</xdr:colOff>
      <xdr:row>52</xdr:row>
      <xdr:rowOff>511175</xdr:rowOff>
    </xdr:from>
    <xdr:to>
      <xdr:col>9</xdr:col>
      <xdr:colOff>2713319</xdr:colOff>
      <xdr:row>53</xdr:row>
      <xdr:rowOff>208494</xdr:rowOff>
    </xdr:to>
    <xdr:graphicFrame macro="">
      <xdr:nvGraphicFramePr>
        <xdr:cNvPr id="122" name="Chart 121">
          <a:extLst>
            <a:ext uri="{FF2B5EF4-FFF2-40B4-BE49-F238E27FC236}">
              <a16:creationId xmlns:a16="http://schemas.microsoft.com/office/drawing/2014/main" xmlns="" id="{AC8849CE-12ED-4BC6-A11A-30834EE86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371474</xdr:colOff>
      <xdr:row>4</xdr:row>
      <xdr:rowOff>38100</xdr:rowOff>
    </xdr:from>
    <xdr:to>
      <xdr:col>21</xdr:col>
      <xdr:colOff>139699</xdr:colOff>
      <xdr:row>11</xdr:row>
      <xdr:rowOff>219075</xdr:rowOff>
    </xdr:to>
    <xdr:graphicFrame macro="">
      <xdr:nvGraphicFramePr>
        <xdr:cNvPr id="37" name="Chart 36">
          <a:extLst>
            <a:ext uri="{FF2B5EF4-FFF2-40B4-BE49-F238E27FC236}">
              <a16:creationId xmlns:a16="http://schemas.microsoft.com/office/drawing/2014/main" xmlns="" id="{5F8D2CC3-F1B6-4C96-B13F-CE6154A3B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690562</xdr:colOff>
      <xdr:row>4</xdr:row>
      <xdr:rowOff>23812</xdr:rowOff>
    </xdr:from>
    <xdr:to>
      <xdr:col>8</xdr:col>
      <xdr:colOff>190501</xdr:colOff>
      <xdr:row>5</xdr:row>
      <xdr:rowOff>39052</xdr:rowOff>
    </xdr:to>
    <xdr:graphicFrame macro="">
      <xdr:nvGraphicFramePr>
        <xdr:cNvPr id="38" name="Chart 37">
          <a:extLst>
            <a:ext uri="{FF2B5EF4-FFF2-40B4-BE49-F238E27FC236}">
              <a16:creationId xmlns:a16="http://schemas.microsoft.com/office/drawing/2014/main" xmlns="" id="{5DBAE25F-EF9E-4CF0-A9D6-0A1A77F0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59532</xdr:colOff>
      <xdr:row>5</xdr:row>
      <xdr:rowOff>119061</xdr:rowOff>
    </xdr:from>
    <xdr:to>
      <xdr:col>7</xdr:col>
      <xdr:colOff>2674426</xdr:colOff>
      <xdr:row>5</xdr:row>
      <xdr:rowOff>685989</xdr:rowOff>
    </xdr:to>
    <xdr:graphicFrame macro="">
      <xdr:nvGraphicFramePr>
        <xdr:cNvPr id="39" name="Chart 38">
          <a:extLst>
            <a:ext uri="{FF2B5EF4-FFF2-40B4-BE49-F238E27FC236}">
              <a16:creationId xmlns:a16="http://schemas.microsoft.com/office/drawing/2014/main" xmlns="" id="{70734C78-63F8-4E82-9A73-11C018965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6</xdr:row>
      <xdr:rowOff>130970</xdr:rowOff>
    </xdr:from>
    <xdr:to>
      <xdr:col>7</xdr:col>
      <xdr:colOff>2674426</xdr:colOff>
      <xdr:row>6</xdr:row>
      <xdr:rowOff>697898</xdr:rowOff>
    </xdr:to>
    <xdr:graphicFrame macro="">
      <xdr:nvGraphicFramePr>
        <xdr:cNvPr id="40" name="Chart 39">
          <a:extLst>
            <a:ext uri="{FF2B5EF4-FFF2-40B4-BE49-F238E27FC236}">
              <a16:creationId xmlns:a16="http://schemas.microsoft.com/office/drawing/2014/main" xmlns="" id="{D9C39AEB-8692-4465-94C1-624A9908F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59532</xdr:colOff>
      <xdr:row>7</xdr:row>
      <xdr:rowOff>119062</xdr:rowOff>
    </xdr:from>
    <xdr:to>
      <xdr:col>7</xdr:col>
      <xdr:colOff>2674426</xdr:colOff>
      <xdr:row>7</xdr:row>
      <xdr:rowOff>685990</xdr:rowOff>
    </xdr:to>
    <xdr:graphicFrame macro="">
      <xdr:nvGraphicFramePr>
        <xdr:cNvPr id="41" name="Chart 40">
          <a:extLst>
            <a:ext uri="{FF2B5EF4-FFF2-40B4-BE49-F238E27FC236}">
              <a16:creationId xmlns:a16="http://schemas.microsoft.com/office/drawing/2014/main" xmlns="" id="{4253FA92-C94D-43F8-AE08-6A5902202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59532</xdr:colOff>
      <xdr:row>8</xdr:row>
      <xdr:rowOff>130968</xdr:rowOff>
    </xdr:from>
    <xdr:to>
      <xdr:col>7</xdr:col>
      <xdr:colOff>2674426</xdr:colOff>
      <xdr:row>8</xdr:row>
      <xdr:rowOff>697896</xdr:rowOff>
    </xdr:to>
    <xdr:graphicFrame macro="">
      <xdr:nvGraphicFramePr>
        <xdr:cNvPr id="42" name="Chart 41">
          <a:extLst>
            <a:ext uri="{FF2B5EF4-FFF2-40B4-BE49-F238E27FC236}">
              <a16:creationId xmlns:a16="http://schemas.microsoft.com/office/drawing/2014/main" xmlns="" id="{E9784A7A-FFE2-4EEE-A21C-00CA57E10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59532</xdr:colOff>
      <xdr:row>11</xdr:row>
      <xdr:rowOff>130968</xdr:rowOff>
    </xdr:from>
    <xdr:to>
      <xdr:col>7</xdr:col>
      <xdr:colOff>2674426</xdr:colOff>
      <xdr:row>11</xdr:row>
      <xdr:rowOff>697896</xdr:rowOff>
    </xdr:to>
    <xdr:graphicFrame macro="">
      <xdr:nvGraphicFramePr>
        <xdr:cNvPr id="43" name="Chart 42">
          <a:extLst>
            <a:ext uri="{FF2B5EF4-FFF2-40B4-BE49-F238E27FC236}">
              <a16:creationId xmlns:a16="http://schemas.microsoft.com/office/drawing/2014/main" xmlns="" id="{2B8CFB2B-686B-4E8C-9C5D-35FF2155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28575</xdr:colOff>
      <xdr:row>9</xdr:row>
      <xdr:rowOff>161925</xdr:rowOff>
    </xdr:from>
    <xdr:to>
      <xdr:col>7</xdr:col>
      <xdr:colOff>2649819</xdr:colOff>
      <xdr:row>9</xdr:row>
      <xdr:rowOff>722503</xdr:rowOff>
    </xdr:to>
    <xdr:graphicFrame macro="">
      <xdr:nvGraphicFramePr>
        <xdr:cNvPr id="9" name="Chart 8">
          <a:extLst>
            <a:ext uri="{FF2B5EF4-FFF2-40B4-BE49-F238E27FC236}">
              <a16:creationId xmlns:a16="http://schemas.microsoft.com/office/drawing/2014/main" xmlns="" id="{5BBD62A5-5FBD-4E9F-BE05-DB00FFB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xdr:colOff>
      <xdr:row>10</xdr:row>
      <xdr:rowOff>142875</xdr:rowOff>
    </xdr:from>
    <xdr:to>
      <xdr:col>7</xdr:col>
      <xdr:colOff>2687919</xdr:colOff>
      <xdr:row>10</xdr:row>
      <xdr:rowOff>703453</xdr:rowOff>
    </xdr:to>
    <xdr:graphicFrame macro="">
      <xdr:nvGraphicFramePr>
        <xdr:cNvPr id="10" name="Chart 9">
          <a:extLst>
            <a:ext uri="{FF2B5EF4-FFF2-40B4-BE49-F238E27FC236}">
              <a16:creationId xmlns:a16="http://schemas.microsoft.com/office/drawing/2014/main" xmlns="" id="{6662FAC6-26F8-4118-9285-259F7F8FB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Revised-WBCSD-WASH-Self-Assessment-Tool-pre-Fin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lf-assessment "/>
      <sheetName val="Summary output"/>
    </sheetNames>
    <sheetDataSet>
      <sheetData sheetId="0"/>
      <sheetData sheetId="1"/>
      <sheetData sheetId="2">
        <row r="6">
          <cell r="D6" t="str">
            <v>General</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
  <sheetViews>
    <sheetView topLeftCell="A19" workbookViewId="0">
      <selection activeCell="S43" sqref="S43"/>
    </sheetView>
  </sheetViews>
  <sheetFormatPr defaultColWidth="8.7109375" defaultRowHeight="15" x14ac:dyDescent="0.25"/>
  <cols>
    <col min="1" max="16384" width="8.7109375" style="89"/>
  </cols>
  <sheetData>
    <row r="2" spans="2:6" x14ac:dyDescent="0.25">
      <c r="B2" s="90"/>
      <c r="C2" s="90"/>
      <c r="D2" s="90"/>
      <c r="E2" s="90"/>
      <c r="F2" s="9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17" sqref="C17"/>
    </sheetView>
  </sheetViews>
  <sheetFormatPr defaultColWidth="9.140625" defaultRowHeight="12.75" x14ac:dyDescent="0.2"/>
  <cols>
    <col min="1" max="1" width="2.5703125" style="91" customWidth="1"/>
    <col min="2" max="2" width="31.140625" style="91" customWidth="1"/>
    <col min="3" max="3" width="109.42578125" style="91" bestFit="1" customWidth="1"/>
    <col min="4" max="16384" width="9.140625" style="92"/>
  </cols>
  <sheetData>
    <row r="2" spans="1:3" x14ac:dyDescent="0.2">
      <c r="B2" s="93" t="s">
        <v>82</v>
      </c>
      <c r="C2" s="93" t="s">
        <v>83</v>
      </c>
    </row>
    <row r="3" spans="1:3" x14ac:dyDescent="0.2">
      <c r="A3" s="94"/>
      <c r="B3" s="95" t="s">
        <v>84</v>
      </c>
      <c r="C3" s="96" t="s">
        <v>85</v>
      </c>
    </row>
    <row r="4" spans="1:3" x14ac:dyDescent="0.2">
      <c r="A4" s="94"/>
      <c r="B4" s="95" t="s">
        <v>86</v>
      </c>
      <c r="C4" s="96" t="s">
        <v>87</v>
      </c>
    </row>
    <row r="5" spans="1:3" ht="15" x14ac:dyDescent="0.25">
      <c r="A5" s="94"/>
      <c r="B5" s="98" t="s">
        <v>88</v>
      </c>
      <c r="C5" s="96" t="s">
        <v>0</v>
      </c>
    </row>
    <row r="6" spans="1:3" x14ac:dyDescent="0.2">
      <c r="B6" s="95" t="s">
        <v>89</v>
      </c>
      <c r="C6" s="97" t="s">
        <v>90</v>
      </c>
    </row>
    <row r="8" spans="1:3" x14ac:dyDescent="0.2">
      <c r="B8" s="93" t="s">
        <v>82</v>
      </c>
      <c r="C8" s="93" t="s">
        <v>83</v>
      </c>
    </row>
    <row r="9" spans="1:3" x14ac:dyDescent="0.2">
      <c r="B9" s="95" t="s">
        <v>178</v>
      </c>
      <c r="C9" s="96" t="s">
        <v>179</v>
      </c>
    </row>
    <row r="10" spans="1:3" x14ac:dyDescent="0.2">
      <c r="B10" s="95" t="s">
        <v>180</v>
      </c>
      <c r="C10" s="96" t="s">
        <v>181</v>
      </c>
    </row>
    <row r="11" spans="1:3" ht="15" x14ac:dyDescent="0.25">
      <c r="B11" s="98" t="s">
        <v>182</v>
      </c>
      <c r="C11" s="96" t="s">
        <v>183</v>
      </c>
    </row>
    <row r="12" spans="1:3" x14ac:dyDescent="0.2">
      <c r="B12" s="95" t="s">
        <v>184</v>
      </c>
      <c r="C12" s="97" t="s">
        <v>185</v>
      </c>
    </row>
  </sheetData>
  <hyperlinks>
    <hyperlink ref="B3" location="Cover!A1" display="Cover"/>
    <hyperlink ref="B4" location="Contents!A1" display="Contents"/>
    <hyperlink ref="B6" location="'Summary Output'!A1" display="Summary Output"/>
    <hyperlink ref="B5" location="'Self Assessment '!A1" display="Self-Assessment"/>
    <hyperlink ref="B9" location="Cover!A1" display="Cover"/>
    <hyperlink ref="B10" location="Contents!A1" display="Contents"/>
    <hyperlink ref="B12" location="'Summary Output'!A1" display="Summary Output"/>
    <hyperlink ref="B11" location="'Self Assessment '!A1" display="Self-Assessmen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26"/>
  <sheetViews>
    <sheetView showGridLines="0" tabSelected="1" topLeftCell="D1" zoomScale="75" zoomScaleNormal="75" workbookViewId="0">
      <pane ySplit="5" topLeftCell="A11" activePane="bottomLeft" state="frozen"/>
      <selection pane="bottomLeft" activeCell="D13" sqref="D13:D18"/>
    </sheetView>
  </sheetViews>
  <sheetFormatPr defaultColWidth="9.140625" defaultRowHeight="15" x14ac:dyDescent="0.25"/>
  <cols>
    <col min="1" max="1" width="2.42578125" style="1" customWidth="1"/>
    <col min="2" max="2" width="10.85546875" style="1" customWidth="1"/>
    <col min="3" max="3" width="14.140625" style="1" customWidth="1"/>
    <col min="4" max="4" width="37.140625" style="1" customWidth="1"/>
    <col min="5" max="5" width="54.42578125" style="100" customWidth="1"/>
    <col min="6" max="6" width="27.140625" style="1" customWidth="1"/>
    <col min="7" max="7" width="51.42578125" style="1" customWidth="1"/>
    <col min="8" max="8" width="22.5703125" style="1" customWidth="1"/>
    <col min="9" max="9" width="22.85546875" style="1" customWidth="1"/>
    <col min="10" max="10" width="41.85546875" style="1" customWidth="1"/>
    <col min="11" max="12" width="51.85546875" style="1" customWidth="1"/>
    <col min="13" max="13" width="5.5703125" style="1" customWidth="1"/>
    <col min="14" max="16384" width="9.140625" style="4"/>
  </cols>
  <sheetData>
    <row r="2" spans="1:13" ht="21" thickBot="1" x14ac:dyDescent="0.35">
      <c r="B2" s="2" t="s">
        <v>175</v>
      </c>
      <c r="C2" s="2"/>
      <c r="D2" s="3"/>
      <c r="E2" s="99"/>
      <c r="F2" s="3"/>
      <c r="G2" s="3"/>
      <c r="H2" s="3"/>
      <c r="I2" s="3"/>
      <c r="J2" s="3"/>
      <c r="K2" s="3"/>
      <c r="L2" s="3"/>
    </row>
    <row r="3" spans="1:13" ht="21.75" customHeight="1" thickBot="1" x14ac:dyDescent="0.35">
      <c r="C3" s="5"/>
      <c r="F3" s="107"/>
    </row>
    <row r="4" spans="1:13" ht="21.75" customHeight="1" thickBot="1" x14ac:dyDescent="0.3">
      <c r="A4" s="6"/>
      <c r="B4" s="6"/>
      <c r="C4" s="7"/>
      <c r="D4" s="8" t="s">
        <v>176</v>
      </c>
      <c r="E4" s="9"/>
      <c r="F4" s="9"/>
      <c r="G4" s="9"/>
      <c r="H4" s="9"/>
      <c r="I4" s="9"/>
      <c r="J4" s="9"/>
      <c r="K4" s="9"/>
      <c r="L4" s="9"/>
      <c r="M4" s="6"/>
    </row>
    <row r="5" spans="1:13" ht="60" customHeight="1" thickBot="1" x14ac:dyDescent="0.3">
      <c r="A5" s="6"/>
      <c r="B5" s="6"/>
      <c r="C5" s="10"/>
      <c r="D5" s="11" t="s">
        <v>186</v>
      </c>
      <c r="E5" s="11" t="s">
        <v>187</v>
      </c>
      <c r="F5" s="11" t="s">
        <v>188</v>
      </c>
      <c r="G5" s="11" t="s">
        <v>189</v>
      </c>
      <c r="H5" s="52" t="s">
        <v>190</v>
      </c>
      <c r="I5" s="52" t="s">
        <v>191</v>
      </c>
      <c r="J5" s="110" t="s">
        <v>192</v>
      </c>
      <c r="K5" s="52" t="s">
        <v>193</v>
      </c>
      <c r="L5" s="52" t="s">
        <v>194</v>
      </c>
      <c r="M5" s="6"/>
    </row>
    <row r="6" spans="1:13" ht="15.75" thickTop="1" x14ac:dyDescent="0.25">
      <c r="A6" s="6"/>
      <c r="B6" s="12" t="s">
        <v>4</v>
      </c>
      <c r="C6" s="13"/>
      <c r="D6" s="14" t="s">
        <v>5</v>
      </c>
      <c r="E6" s="15"/>
      <c r="F6" s="108" t="s">
        <v>53</v>
      </c>
      <c r="G6" s="15"/>
      <c r="H6" s="204">
        <f>IFERROR(AVERAGE(H7:H11),"n/a")</f>
        <v>1.8</v>
      </c>
      <c r="I6" s="205">
        <f>IFERROR(AVERAGE(I7:I11),0)</f>
        <v>2</v>
      </c>
      <c r="J6" s="17"/>
      <c r="K6" s="18"/>
      <c r="L6" s="19"/>
      <c r="M6" s="6"/>
    </row>
    <row r="7" spans="1:13" ht="92.1" customHeight="1" x14ac:dyDescent="0.25">
      <c r="A7" s="6"/>
      <c r="B7" s="20"/>
      <c r="C7" s="54" t="s">
        <v>6</v>
      </c>
      <c r="D7" s="21" t="s">
        <v>195</v>
      </c>
      <c r="E7" s="22" t="s">
        <v>163</v>
      </c>
      <c r="F7" s="53"/>
      <c r="G7" s="53"/>
      <c r="H7" s="212">
        <v>2</v>
      </c>
      <c r="I7" s="23">
        <v>2</v>
      </c>
      <c r="J7" s="24"/>
      <c r="K7" s="25"/>
      <c r="L7" s="25"/>
      <c r="M7" s="6"/>
    </row>
    <row r="8" spans="1:13" s="28" customFormat="1" ht="123" customHeight="1" x14ac:dyDescent="0.25">
      <c r="A8" s="26"/>
      <c r="B8" s="20"/>
      <c r="C8" s="55" t="s">
        <v>7</v>
      </c>
      <c r="D8" s="21" t="s">
        <v>196</v>
      </c>
      <c r="E8" s="22" t="s">
        <v>164</v>
      </c>
      <c r="F8" s="53"/>
      <c r="G8" s="53"/>
      <c r="H8" s="121">
        <v>2</v>
      </c>
      <c r="I8" s="23">
        <v>2</v>
      </c>
      <c r="J8" s="24"/>
      <c r="K8" s="25"/>
      <c r="L8" s="27"/>
      <c r="M8" s="6"/>
    </row>
    <row r="9" spans="1:13" ht="94.5" customHeight="1" x14ac:dyDescent="0.25">
      <c r="A9" s="6"/>
      <c r="B9" s="20"/>
      <c r="C9" s="54" t="s">
        <v>8</v>
      </c>
      <c r="D9" s="21" t="s">
        <v>197</v>
      </c>
      <c r="E9" s="22" t="s">
        <v>155</v>
      </c>
      <c r="F9" s="53"/>
      <c r="G9" s="53"/>
      <c r="H9" s="121">
        <v>1</v>
      </c>
      <c r="I9" s="23">
        <v>2</v>
      </c>
      <c r="J9" s="29"/>
      <c r="K9" s="25"/>
      <c r="L9" s="25"/>
      <c r="M9" s="6"/>
    </row>
    <row r="10" spans="1:13" ht="134.1" customHeight="1" x14ac:dyDescent="0.25">
      <c r="A10" s="6"/>
      <c r="B10" s="20"/>
      <c r="C10" s="54" t="s">
        <v>50</v>
      </c>
      <c r="D10" s="21" t="s">
        <v>198</v>
      </c>
      <c r="E10" s="22" t="s">
        <v>114</v>
      </c>
      <c r="F10" s="53"/>
      <c r="G10" s="53"/>
      <c r="H10" s="123">
        <v>2</v>
      </c>
      <c r="I10" s="50">
        <v>2</v>
      </c>
      <c r="J10" s="68"/>
      <c r="K10" s="51"/>
      <c r="L10" s="51"/>
      <c r="M10" s="6"/>
    </row>
    <row r="11" spans="1:13" ht="95.45" customHeight="1" thickBot="1" x14ac:dyDescent="0.3">
      <c r="A11" s="6"/>
      <c r="B11" s="20"/>
      <c r="C11" s="54" t="s">
        <v>51</v>
      </c>
      <c r="D11" s="49" t="s">
        <v>199</v>
      </c>
      <c r="E11" s="22" t="s">
        <v>132</v>
      </c>
      <c r="F11" s="67"/>
      <c r="G11" s="53"/>
      <c r="H11" s="121">
        <v>2</v>
      </c>
      <c r="I11" s="23">
        <v>2</v>
      </c>
      <c r="J11" s="29"/>
      <c r="K11" s="25"/>
      <c r="L11" s="25"/>
      <c r="M11" s="6"/>
    </row>
    <row r="12" spans="1:13" ht="30.75" thickTop="1" x14ac:dyDescent="0.25">
      <c r="A12" s="6"/>
      <c r="B12" s="12" t="s">
        <v>9</v>
      </c>
      <c r="C12" s="13"/>
      <c r="D12" s="57" t="s">
        <v>200</v>
      </c>
      <c r="E12" s="58"/>
      <c r="F12" s="119" t="s">
        <v>53</v>
      </c>
      <c r="G12" s="58"/>
      <c r="H12" s="205">
        <f>IFERROR(AVERAGE(H13:H34),"n/a")</f>
        <v>1.5</v>
      </c>
      <c r="I12" s="205">
        <f>IFERROR(AVERAGE(I13:I34),0)</f>
        <v>2</v>
      </c>
      <c r="J12" s="17"/>
      <c r="K12" s="19"/>
      <c r="L12" s="19"/>
      <c r="M12" s="6"/>
    </row>
    <row r="13" spans="1:13" ht="28.5" customHeight="1" x14ac:dyDescent="0.25">
      <c r="A13" s="218"/>
      <c r="B13" s="280"/>
      <c r="C13" s="220" t="s">
        <v>10</v>
      </c>
      <c r="D13" s="281" t="s">
        <v>201</v>
      </c>
      <c r="E13" s="194" t="s">
        <v>156</v>
      </c>
      <c r="F13" s="132">
        <v>1</v>
      </c>
      <c r="G13" s="295" t="s">
        <v>160</v>
      </c>
      <c r="H13" s="298">
        <f>IF(F18=0, 0,IF(F18=5, 2,1))</f>
        <v>1</v>
      </c>
      <c r="I13" s="230">
        <v>2</v>
      </c>
      <c r="J13" s="289"/>
      <c r="K13" s="289"/>
      <c r="L13" s="289"/>
      <c r="M13" s="6"/>
    </row>
    <row r="14" spans="1:13" ht="27" customHeight="1" x14ac:dyDescent="0.25">
      <c r="A14" s="218"/>
      <c r="B14" s="280"/>
      <c r="C14" s="220"/>
      <c r="D14" s="282"/>
      <c r="E14" s="197" t="s">
        <v>157</v>
      </c>
      <c r="F14" s="132">
        <v>1</v>
      </c>
      <c r="G14" s="296"/>
      <c r="H14" s="299"/>
      <c r="I14" s="231"/>
      <c r="J14" s="290"/>
      <c r="K14" s="290"/>
      <c r="L14" s="290"/>
      <c r="M14" s="6"/>
    </row>
    <row r="15" spans="1:13" ht="28.5" customHeight="1" x14ac:dyDescent="0.25">
      <c r="A15" s="218"/>
      <c r="B15" s="280"/>
      <c r="C15" s="220"/>
      <c r="D15" s="282"/>
      <c r="E15" s="213" t="s">
        <v>159</v>
      </c>
      <c r="F15" s="125" t="s">
        <v>49</v>
      </c>
      <c r="G15" s="296"/>
      <c r="H15" s="299"/>
      <c r="I15" s="231"/>
      <c r="J15" s="290"/>
      <c r="K15" s="290"/>
      <c r="L15" s="290"/>
      <c r="M15" s="6"/>
    </row>
    <row r="16" spans="1:13" ht="15" customHeight="1" x14ac:dyDescent="0.25">
      <c r="A16" s="218"/>
      <c r="B16" s="280"/>
      <c r="C16" s="220"/>
      <c r="D16" s="282"/>
      <c r="E16" s="198" t="s">
        <v>148</v>
      </c>
      <c r="F16" s="125">
        <v>1</v>
      </c>
      <c r="G16" s="296"/>
      <c r="H16" s="299"/>
      <c r="I16" s="231"/>
      <c r="J16" s="290"/>
      <c r="K16" s="290"/>
      <c r="L16" s="290"/>
      <c r="M16" s="6"/>
    </row>
    <row r="17" spans="1:13" ht="15.95" customHeight="1" x14ac:dyDescent="0.25">
      <c r="A17" s="218"/>
      <c r="B17" s="280"/>
      <c r="C17" s="220"/>
      <c r="D17" s="282"/>
      <c r="E17" s="106" t="s">
        <v>115</v>
      </c>
      <c r="F17" s="126">
        <v>0</v>
      </c>
      <c r="G17" s="296"/>
      <c r="H17" s="299"/>
      <c r="I17" s="231"/>
      <c r="J17" s="290"/>
      <c r="K17" s="290"/>
      <c r="L17" s="290"/>
      <c r="M17" s="6"/>
    </row>
    <row r="18" spans="1:13" ht="16.5" customHeight="1" x14ac:dyDescent="0.25">
      <c r="A18" s="218"/>
      <c r="B18" s="280"/>
      <c r="C18" s="66"/>
      <c r="D18" s="283"/>
      <c r="E18" s="154" t="s">
        <v>81</v>
      </c>
      <c r="F18" s="155">
        <f t="array" ref="F18">SUM(IF(F13:F17=" 'n/a'",1,F13:F17))</f>
        <v>4</v>
      </c>
      <c r="G18" s="297"/>
      <c r="H18" s="300"/>
      <c r="I18" s="239"/>
      <c r="J18" s="291"/>
      <c r="K18" s="291"/>
      <c r="L18" s="291"/>
      <c r="M18" s="6"/>
    </row>
    <row r="19" spans="1:13" ht="18" customHeight="1" x14ac:dyDescent="0.25">
      <c r="A19" s="218"/>
      <c r="B19" s="280"/>
      <c r="C19" s="220" t="s">
        <v>11</v>
      </c>
      <c r="D19" s="281" t="s">
        <v>202</v>
      </c>
      <c r="E19" s="192" t="s">
        <v>54</v>
      </c>
      <c r="F19" s="132">
        <v>1</v>
      </c>
      <c r="G19" s="284" t="s">
        <v>177</v>
      </c>
      <c r="H19" s="292">
        <f>IF(F24=0, 0,IF(F24=5, 2,1))</f>
        <v>1</v>
      </c>
      <c r="I19" s="287">
        <v>2</v>
      </c>
      <c r="J19" s="289"/>
      <c r="K19" s="289"/>
      <c r="L19" s="289"/>
      <c r="M19" s="6"/>
    </row>
    <row r="20" spans="1:13" ht="39" customHeight="1" x14ac:dyDescent="0.25">
      <c r="A20" s="218"/>
      <c r="B20" s="280"/>
      <c r="C20" s="220"/>
      <c r="D20" s="282"/>
      <c r="E20" s="193" t="s">
        <v>55</v>
      </c>
      <c r="F20" s="130">
        <v>1</v>
      </c>
      <c r="G20" s="285"/>
      <c r="H20" s="293"/>
      <c r="I20" s="263"/>
      <c r="J20" s="290"/>
      <c r="K20" s="290"/>
      <c r="L20" s="290"/>
      <c r="M20" s="6"/>
    </row>
    <row r="21" spans="1:13" ht="13.5" customHeight="1" x14ac:dyDescent="0.25">
      <c r="A21" s="218"/>
      <c r="B21" s="280"/>
      <c r="C21" s="220"/>
      <c r="D21" s="282"/>
      <c r="E21" s="193" t="s">
        <v>161</v>
      </c>
      <c r="F21" s="128">
        <v>1</v>
      </c>
      <c r="G21" s="285"/>
      <c r="H21" s="293"/>
      <c r="I21" s="263"/>
      <c r="J21" s="290"/>
      <c r="K21" s="290"/>
      <c r="L21" s="290"/>
      <c r="M21" s="6"/>
    </row>
    <row r="22" spans="1:13" ht="28.5" customHeight="1" x14ac:dyDescent="0.25">
      <c r="A22" s="218"/>
      <c r="B22" s="280"/>
      <c r="C22" s="220"/>
      <c r="D22" s="282"/>
      <c r="E22" s="193" t="s">
        <v>158</v>
      </c>
      <c r="F22" s="130">
        <v>0</v>
      </c>
      <c r="G22" s="285"/>
      <c r="H22" s="293"/>
      <c r="I22" s="263"/>
      <c r="J22" s="290"/>
      <c r="K22" s="290"/>
      <c r="L22" s="290"/>
      <c r="M22" s="6"/>
    </row>
    <row r="23" spans="1:13" s="60" customFormat="1" ht="28.5" customHeight="1" x14ac:dyDescent="0.25">
      <c r="A23" s="218"/>
      <c r="B23" s="280"/>
      <c r="C23" s="220"/>
      <c r="D23" s="282"/>
      <c r="E23" s="61" t="s">
        <v>56</v>
      </c>
      <c r="F23" s="131">
        <v>1</v>
      </c>
      <c r="G23" s="285"/>
      <c r="H23" s="293"/>
      <c r="I23" s="263"/>
      <c r="J23" s="290"/>
      <c r="K23" s="290"/>
      <c r="L23" s="290"/>
      <c r="M23" s="59"/>
    </row>
    <row r="24" spans="1:13" s="60" customFormat="1" ht="14.1" customHeight="1" x14ac:dyDescent="0.25">
      <c r="A24" s="218"/>
      <c r="B24" s="280"/>
      <c r="C24" s="220"/>
      <c r="D24" s="283"/>
      <c r="E24" s="154" t="s">
        <v>81</v>
      </c>
      <c r="F24" s="155">
        <f t="array" ref="F24">SUM(IF(F19:F23=" 'n/a'",1,F19:F23))</f>
        <v>4</v>
      </c>
      <c r="G24" s="286"/>
      <c r="H24" s="294"/>
      <c r="I24" s="288"/>
      <c r="J24" s="291"/>
      <c r="K24" s="291"/>
      <c r="L24" s="291"/>
      <c r="M24" s="59"/>
    </row>
    <row r="25" spans="1:13" s="33" customFormat="1" ht="117.6" customHeight="1" x14ac:dyDescent="0.25">
      <c r="A25" s="6"/>
      <c r="B25" s="31"/>
      <c r="C25" s="54" t="s">
        <v>12</v>
      </c>
      <c r="D25" s="21" t="s">
        <v>203</v>
      </c>
      <c r="E25" s="22" t="s">
        <v>133</v>
      </c>
      <c r="F25" s="67"/>
      <c r="G25" s="53"/>
      <c r="H25" s="121">
        <v>1</v>
      </c>
      <c r="I25" s="23">
        <v>2</v>
      </c>
      <c r="J25" s="24"/>
      <c r="K25" s="25"/>
      <c r="L25" s="25"/>
      <c r="M25" s="6"/>
    </row>
    <row r="26" spans="1:13" s="33" customFormat="1" ht="31.5" customHeight="1" x14ac:dyDescent="0.25">
      <c r="A26" s="218"/>
      <c r="B26" s="219"/>
      <c r="C26" s="220" t="s">
        <v>52</v>
      </c>
      <c r="D26" s="281" t="s">
        <v>204</v>
      </c>
      <c r="E26" s="192" t="s">
        <v>93</v>
      </c>
      <c r="F26" s="133" t="s">
        <v>49</v>
      </c>
      <c r="G26" s="271" t="s">
        <v>174</v>
      </c>
      <c r="H26" s="227">
        <f>+IF(F29=0,0,IF(F29=3,2,1))</f>
        <v>2</v>
      </c>
      <c r="I26" s="230">
        <v>2</v>
      </c>
      <c r="J26" s="233"/>
      <c r="K26" s="215"/>
      <c r="L26" s="215"/>
      <c r="M26" s="6"/>
    </row>
    <row r="27" spans="1:13" s="33" customFormat="1" ht="45.6" customHeight="1" x14ac:dyDescent="0.25">
      <c r="A27" s="218"/>
      <c r="B27" s="219"/>
      <c r="C27" s="220"/>
      <c r="D27" s="282"/>
      <c r="E27" s="193" t="s">
        <v>116</v>
      </c>
      <c r="F27" s="130">
        <v>1</v>
      </c>
      <c r="G27" s="272"/>
      <c r="H27" s="228"/>
      <c r="I27" s="231"/>
      <c r="J27" s="234"/>
      <c r="K27" s="216"/>
      <c r="L27" s="216"/>
      <c r="M27" s="6"/>
    </row>
    <row r="28" spans="1:13" s="33" customFormat="1" ht="39.6" customHeight="1" x14ac:dyDescent="0.25">
      <c r="A28" s="218"/>
      <c r="B28" s="219"/>
      <c r="C28" s="220"/>
      <c r="D28" s="282"/>
      <c r="E28" s="206" t="s">
        <v>117</v>
      </c>
      <c r="F28" s="131">
        <v>1</v>
      </c>
      <c r="G28" s="272"/>
      <c r="H28" s="228"/>
      <c r="I28" s="231"/>
      <c r="J28" s="234"/>
      <c r="K28" s="216"/>
      <c r="L28" s="216"/>
      <c r="M28" s="6"/>
    </row>
    <row r="29" spans="1:13" s="33" customFormat="1" ht="18" customHeight="1" x14ac:dyDescent="0.25">
      <c r="A29" s="218"/>
      <c r="B29" s="219"/>
      <c r="C29" s="220"/>
      <c r="D29" s="283"/>
      <c r="E29" s="158" t="s">
        <v>81</v>
      </c>
      <c r="F29" s="157">
        <f t="array" ref="F29">SUM(IF(F26:F28= " 'n/a'",1,F26:F28))</f>
        <v>3</v>
      </c>
      <c r="G29" s="273"/>
      <c r="H29" s="238"/>
      <c r="I29" s="239"/>
      <c r="J29" s="240"/>
      <c r="K29" s="241"/>
      <c r="L29" s="241"/>
      <c r="M29" s="6"/>
    </row>
    <row r="30" spans="1:13" s="33" customFormat="1" ht="54.95" customHeight="1" x14ac:dyDescent="0.25">
      <c r="A30" s="218"/>
      <c r="B30" s="219"/>
      <c r="C30" s="220" t="s">
        <v>13</v>
      </c>
      <c r="D30" s="277" t="s">
        <v>205</v>
      </c>
      <c r="E30" s="192" t="s">
        <v>162</v>
      </c>
      <c r="F30" s="133" t="s">
        <v>49</v>
      </c>
      <c r="G30" s="224" t="s">
        <v>135</v>
      </c>
      <c r="H30" s="227">
        <f>+IF(F33=0,0,IF(F33=3,2,1))</f>
        <v>2</v>
      </c>
      <c r="I30" s="230">
        <v>2</v>
      </c>
      <c r="J30" s="233"/>
      <c r="K30" s="215"/>
      <c r="L30" s="215"/>
      <c r="M30" s="6"/>
    </row>
    <row r="31" spans="1:13" s="33" customFormat="1" ht="54.95" customHeight="1" x14ac:dyDescent="0.25">
      <c r="A31" s="218"/>
      <c r="B31" s="219"/>
      <c r="C31" s="220"/>
      <c r="D31" s="278"/>
      <c r="E31" s="193" t="s">
        <v>94</v>
      </c>
      <c r="F31" s="130">
        <v>1</v>
      </c>
      <c r="G31" s="225"/>
      <c r="H31" s="228"/>
      <c r="I31" s="231"/>
      <c r="J31" s="234"/>
      <c r="K31" s="216"/>
      <c r="L31" s="216"/>
      <c r="M31" s="6"/>
    </row>
    <row r="32" spans="1:13" s="33" customFormat="1" ht="44.45" customHeight="1" x14ac:dyDescent="0.25">
      <c r="A32" s="218"/>
      <c r="B32" s="219"/>
      <c r="C32" s="220"/>
      <c r="D32" s="278"/>
      <c r="E32" s="134" t="s">
        <v>95</v>
      </c>
      <c r="F32" s="207">
        <v>1</v>
      </c>
      <c r="G32" s="225"/>
      <c r="H32" s="228"/>
      <c r="I32" s="231"/>
      <c r="J32" s="234"/>
      <c r="K32" s="216"/>
      <c r="L32" s="216"/>
      <c r="M32" s="6"/>
    </row>
    <row r="33" spans="1:13" s="33" customFormat="1" ht="18" customHeight="1" x14ac:dyDescent="0.25">
      <c r="A33" s="218"/>
      <c r="B33" s="219"/>
      <c r="C33" s="220"/>
      <c r="D33" s="279"/>
      <c r="E33" s="158" t="s">
        <v>81</v>
      </c>
      <c r="F33" s="159">
        <f t="array" ref="F33">SUM(IF(F30:F32=" 'n/a'",1,F30:F32))</f>
        <v>3</v>
      </c>
      <c r="G33" s="237"/>
      <c r="H33" s="238"/>
      <c r="I33" s="239"/>
      <c r="J33" s="240"/>
      <c r="K33" s="241"/>
      <c r="L33" s="241"/>
      <c r="M33" s="6"/>
    </row>
    <row r="34" spans="1:13" ht="99" customHeight="1" thickBot="1" x14ac:dyDescent="0.3">
      <c r="A34" s="6"/>
      <c r="B34" s="31"/>
      <c r="C34" s="54" t="s">
        <v>14</v>
      </c>
      <c r="D34" s="32" t="s">
        <v>206</v>
      </c>
      <c r="E34" s="22" t="s">
        <v>134</v>
      </c>
      <c r="F34" s="53"/>
      <c r="G34" s="53"/>
      <c r="H34" s="121">
        <v>2</v>
      </c>
      <c r="I34" s="23">
        <v>2</v>
      </c>
      <c r="J34" s="24"/>
      <c r="K34" s="25"/>
      <c r="L34" s="25"/>
      <c r="M34" s="6"/>
    </row>
    <row r="35" spans="1:13" ht="30.75" thickTop="1" x14ac:dyDescent="0.25">
      <c r="A35" s="6"/>
      <c r="B35" s="12" t="s">
        <v>15</v>
      </c>
      <c r="C35" s="13"/>
      <c r="D35" s="30" t="s">
        <v>207</v>
      </c>
      <c r="E35" s="15"/>
      <c r="F35" s="111" t="s">
        <v>53</v>
      </c>
      <c r="G35" s="15"/>
      <c r="H35" s="205">
        <f>IFERROR(AVERAGE(H36:H57),"n/a")</f>
        <v>0.7142857142857143</v>
      </c>
      <c r="I35" s="205">
        <f>IFERROR(AVERAGE(I36:I57),0)</f>
        <v>2</v>
      </c>
      <c r="J35" s="17"/>
      <c r="K35" s="19"/>
      <c r="L35" s="19"/>
      <c r="M35" s="6"/>
    </row>
    <row r="36" spans="1:13" ht="70.5" customHeight="1" x14ac:dyDescent="0.25">
      <c r="A36" s="218"/>
      <c r="B36" s="219"/>
      <c r="C36" s="220" t="s">
        <v>16</v>
      </c>
      <c r="D36" s="252" t="s">
        <v>208</v>
      </c>
      <c r="E36" s="199" t="s">
        <v>100</v>
      </c>
      <c r="F36" s="127">
        <v>1</v>
      </c>
      <c r="G36" s="274" t="s">
        <v>136</v>
      </c>
      <c r="H36" s="227">
        <f>+IF(F43=0,0,IF(F43=7,2,1))</f>
        <v>2</v>
      </c>
      <c r="I36" s="230">
        <v>2</v>
      </c>
      <c r="J36" s="233"/>
      <c r="K36" s="215"/>
      <c r="L36" s="215"/>
      <c r="M36" s="6"/>
    </row>
    <row r="37" spans="1:13" ht="28.5" customHeight="1" x14ac:dyDescent="0.25">
      <c r="A37" s="218"/>
      <c r="B37" s="219"/>
      <c r="C37" s="220"/>
      <c r="D37" s="253"/>
      <c r="E37" s="193" t="s">
        <v>101</v>
      </c>
      <c r="F37" s="125">
        <v>1</v>
      </c>
      <c r="G37" s="275"/>
      <c r="H37" s="228"/>
      <c r="I37" s="231"/>
      <c r="J37" s="234"/>
      <c r="K37" s="216"/>
      <c r="L37" s="216"/>
      <c r="M37" s="6"/>
    </row>
    <row r="38" spans="1:13" ht="30" customHeight="1" x14ac:dyDescent="0.25">
      <c r="A38" s="218"/>
      <c r="B38" s="219"/>
      <c r="C38" s="220"/>
      <c r="D38" s="253"/>
      <c r="E38" s="193" t="s">
        <v>102</v>
      </c>
      <c r="F38" s="135">
        <v>1</v>
      </c>
      <c r="G38" s="275"/>
      <c r="H38" s="228"/>
      <c r="I38" s="231"/>
      <c r="J38" s="234"/>
      <c r="K38" s="216"/>
      <c r="L38" s="216"/>
      <c r="M38" s="6"/>
    </row>
    <row r="39" spans="1:13" ht="30" customHeight="1" x14ac:dyDescent="0.25">
      <c r="A39" s="218"/>
      <c r="B39" s="219"/>
      <c r="C39" s="220"/>
      <c r="D39" s="253"/>
      <c r="E39" s="200" t="s">
        <v>118</v>
      </c>
      <c r="F39" s="125">
        <v>1</v>
      </c>
      <c r="G39" s="275"/>
      <c r="H39" s="228"/>
      <c r="I39" s="231"/>
      <c r="J39" s="234"/>
      <c r="K39" s="216"/>
      <c r="L39" s="216"/>
      <c r="M39" s="6"/>
    </row>
    <row r="40" spans="1:13" ht="30.95" customHeight="1" x14ac:dyDescent="0.25">
      <c r="A40" s="218"/>
      <c r="B40" s="219"/>
      <c r="C40" s="220"/>
      <c r="D40" s="253"/>
      <c r="E40" s="193" t="s">
        <v>57</v>
      </c>
      <c r="F40" s="125" t="s">
        <v>49</v>
      </c>
      <c r="G40" s="275"/>
      <c r="H40" s="228"/>
      <c r="I40" s="231"/>
      <c r="J40" s="234"/>
      <c r="K40" s="216"/>
      <c r="L40" s="216"/>
      <c r="M40" s="6"/>
    </row>
    <row r="41" spans="1:13" ht="29.45" customHeight="1" x14ac:dyDescent="0.25">
      <c r="A41" s="218"/>
      <c r="B41" s="219"/>
      <c r="C41" s="220"/>
      <c r="D41" s="253"/>
      <c r="E41" s="200" t="s">
        <v>131</v>
      </c>
      <c r="F41" s="135" t="s">
        <v>49</v>
      </c>
      <c r="G41" s="275"/>
      <c r="H41" s="228"/>
      <c r="I41" s="231"/>
      <c r="J41" s="234"/>
      <c r="K41" s="216"/>
      <c r="L41" s="216"/>
      <c r="M41" s="6"/>
    </row>
    <row r="42" spans="1:13" ht="17.100000000000001" customHeight="1" x14ac:dyDescent="0.25">
      <c r="A42" s="218"/>
      <c r="B42" s="219"/>
      <c r="C42" s="220"/>
      <c r="D42" s="253"/>
      <c r="E42" s="62" t="s">
        <v>119</v>
      </c>
      <c r="F42" s="136">
        <v>1</v>
      </c>
      <c r="G42" s="275"/>
      <c r="H42" s="228"/>
      <c r="I42" s="231"/>
      <c r="J42" s="234"/>
      <c r="K42" s="216"/>
      <c r="L42" s="216"/>
      <c r="M42" s="6"/>
    </row>
    <row r="43" spans="1:13" ht="17.100000000000001" customHeight="1" x14ac:dyDescent="0.25">
      <c r="A43" s="218"/>
      <c r="B43" s="219"/>
      <c r="C43" s="220"/>
      <c r="D43" s="257"/>
      <c r="E43" s="160" t="s">
        <v>81</v>
      </c>
      <c r="F43" s="159">
        <f t="array" ref="F43">SUM(IF(F36:F42=" 'n/a'",1,F36:F42))</f>
        <v>7</v>
      </c>
      <c r="G43" s="276"/>
      <c r="H43" s="238"/>
      <c r="I43" s="239"/>
      <c r="J43" s="240"/>
      <c r="K43" s="241"/>
      <c r="L43" s="241"/>
      <c r="M43" s="6"/>
    </row>
    <row r="44" spans="1:13" ht="81.95" customHeight="1" x14ac:dyDescent="0.25">
      <c r="A44" s="218"/>
      <c r="B44" s="219"/>
      <c r="C44" s="220" t="s">
        <v>17</v>
      </c>
      <c r="D44" s="252" t="s">
        <v>209</v>
      </c>
      <c r="E44" s="192" t="s">
        <v>96</v>
      </c>
      <c r="F44" s="128">
        <v>1</v>
      </c>
      <c r="G44" s="271" t="s">
        <v>137</v>
      </c>
      <c r="H44" s="227">
        <f>IF(F46=0,0,IF(F46=2,2,1))</f>
        <v>1</v>
      </c>
      <c r="I44" s="230">
        <v>2</v>
      </c>
      <c r="J44" s="233"/>
      <c r="K44" s="215"/>
      <c r="L44" s="215"/>
      <c r="M44" s="6"/>
    </row>
    <row r="45" spans="1:13" ht="42" customHeight="1" x14ac:dyDescent="0.25">
      <c r="A45" s="218"/>
      <c r="B45" s="219"/>
      <c r="C45" s="220"/>
      <c r="D45" s="253"/>
      <c r="E45" s="62" t="s">
        <v>97</v>
      </c>
      <c r="F45" s="136">
        <v>0</v>
      </c>
      <c r="G45" s="272"/>
      <c r="H45" s="228"/>
      <c r="I45" s="231"/>
      <c r="J45" s="234"/>
      <c r="K45" s="216"/>
      <c r="L45" s="216"/>
      <c r="M45" s="6"/>
    </row>
    <row r="46" spans="1:13" ht="17.100000000000001" customHeight="1" x14ac:dyDescent="0.25">
      <c r="A46" s="218"/>
      <c r="B46" s="219"/>
      <c r="C46" s="220"/>
      <c r="D46" s="257"/>
      <c r="E46" s="156" t="s">
        <v>81</v>
      </c>
      <c r="F46" s="159">
        <f t="array" ref="F46">SUM(IF(F44:F45=" 'n/a'",1,F44:F45))</f>
        <v>1</v>
      </c>
      <c r="G46" s="273"/>
      <c r="H46" s="238"/>
      <c r="I46" s="239"/>
      <c r="J46" s="240"/>
      <c r="K46" s="241"/>
      <c r="L46" s="241"/>
      <c r="M46" s="6"/>
    </row>
    <row r="47" spans="1:13" ht="111.6" customHeight="1" x14ac:dyDescent="0.25">
      <c r="A47" s="6"/>
      <c r="B47" s="31"/>
      <c r="C47" s="56" t="s">
        <v>18</v>
      </c>
      <c r="D47" s="32" t="s">
        <v>210</v>
      </c>
      <c r="E47" s="22" t="s">
        <v>138</v>
      </c>
      <c r="F47" s="120"/>
      <c r="G47" s="53"/>
      <c r="H47" s="121">
        <v>0</v>
      </c>
      <c r="I47" s="23">
        <v>2</v>
      </c>
      <c r="J47" s="24"/>
      <c r="K47" s="25"/>
      <c r="L47" s="25"/>
      <c r="M47" s="6"/>
    </row>
    <row r="48" spans="1:13" ht="33" customHeight="1" x14ac:dyDescent="0.25">
      <c r="A48" s="218"/>
      <c r="B48" s="219"/>
      <c r="C48" s="220" t="s">
        <v>19</v>
      </c>
      <c r="D48" s="252" t="s">
        <v>211</v>
      </c>
      <c r="E48" s="192" t="s">
        <v>58</v>
      </c>
      <c r="F48" s="128"/>
      <c r="G48" s="224" t="s">
        <v>139</v>
      </c>
      <c r="H48" s="227">
        <f>IF(F52=0,0,IF(F52=4,2,1))</f>
        <v>0</v>
      </c>
      <c r="I48" s="230">
        <v>2</v>
      </c>
      <c r="J48" s="233"/>
      <c r="K48" s="215"/>
      <c r="L48" s="215"/>
      <c r="M48" s="6"/>
    </row>
    <row r="49" spans="1:13" ht="29.45" customHeight="1" x14ac:dyDescent="0.25">
      <c r="A49" s="218"/>
      <c r="B49" s="219"/>
      <c r="C49" s="220"/>
      <c r="D49" s="253"/>
      <c r="E49" s="193" t="s">
        <v>59</v>
      </c>
      <c r="F49" s="135"/>
      <c r="G49" s="225"/>
      <c r="H49" s="228"/>
      <c r="I49" s="231"/>
      <c r="J49" s="234"/>
      <c r="K49" s="216"/>
      <c r="L49" s="216"/>
      <c r="M49" s="6"/>
    </row>
    <row r="50" spans="1:13" ht="55.5" customHeight="1" x14ac:dyDescent="0.25">
      <c r="A50" s="218"/>
      <c r="B50" s="219"/>
      <c r="C50" s="220"/>
      <c r="D50" s="253"/>
      <c r="E50" s="193" t="s">
        <v>60</v>
      </c>
      <c r="F50" s="125"/>
      <c r="G50" s="225"/>
      <c r="H50" s="228"/>
      <c r="I50" s="231"/>
      <c r="J50" s="234"/>
      <c r="K50" s="216"/>
      <c r="L50" s="216"/>
      <c r="M50" s="6"/>
    </row>
    <row r="51" spans="1:13" ht="30" customHeight="1" x14ac:dyDescent="0.25">
      <c r="A51" s="218"/>
      <c r="B51" s="219"/>
      <c r="C51" s="220"/>
      <c r="D51" s="253"/>
      <c r="E51" s="112" t="s">
        <v>120</v>
      </c>
      <c r="F51" s="136"/>
      <c r="G51" s="225"/>
      <c r="H51" s="228"/>
      <c r="I51" s="231"/>
      <c r="J51" s="234"/>
      <c r="K51" s="216"/>
      <c r="L51" s="216"/>
      <c r="M51" s="6"/>
    </row>
    <row r="52" spans="1:13" ht="18.600000000000001" customHeight="1" x14ac:dyDescent="0.25">
      <c r="A52" s="218"/>
      <c r="B52" s="219"/>
      <c r="C52" s="220"/>
      <c r="D52" s="257"/>
      <c r="E52" s="156" t="s">
        <v>81</v>
      </c>
      <c r="F52" s="159">
        <f t="array" ref="F52">SUM(IF(F48:F51=" 'n/a'",1,F48:F51))</f>
        <v>0</v>
      </c>
      <c r="G52" s="237"/>
      <c r="H52" s="238"/>
      <c r="I52" s="239"/>
      <c r="J52" s="240"/>
      <c r="K52" s="241"/>
      <c r="L52" s="241"/>
      <c r="M52" s="6"/>
    </row>
    <row r="53" spans="1:13" ht="58.5" customHeight="1" x14ac:dyDescent="0.25">
      <c r="A53" s="218"/>
      <c r="B53" s="219"/>
      <c r="C53" s="220" t="s">
        <v>20</v>
      </c>
      <c r="D53" s="268" t="s">
        <v>212</v>
      </c>
      <c r="E53" s="192" t="s">
        <v>99</v>
      </c>
      <c r="F53" s="137"/>
      <c r="G53" s="271" t="s">
        <v>149</v>
      </c>
      <c r="H53" s="227">
        <f>IF(F55=0,0,IF(F55=2,2,1))</f>
        <v>0</v>
      </c>
      <c r="I53" s="230">
        <v>2</v>
      </c>
      <c r="J53" s="233"/>
      <c r="K53" s="215"/>
      <c r="L53" s="215"/>
      <c r="M53" s="6"/>
    </row>
    <row r="54" spans="1:13" ht="30.95" customHeight="1" x14ac:dyDescent="0.25">
      <c r="A54" s="218"/>
      <c r="B54" s="219"/>
      <c r="C54" s="220"/>
      <c r="D54" s="269"/>
      <c r="E54" s="105" t="s">
        <v>98</v>
      </c>
      <c r="F54" s="138"/>
      <c r="G54" s="272"/>
      <c r="H54" s="228"/>
      <c r="I54" s="231"/>
      <c r="J54" s="234"/>
      <c r="K54" s="216"/>
      <c r="L54" s="216"/>
      <c r="M54" s="6"/>
    </row>
    <row r="55" spans="1:13" ht="15.6" customHeight="1" x14ac:dyDescent="0.25">
      <c r="A55" s="218"/>
      <c r="B55" s="219"/>
      <c r="C55" s="220"/>
      <c r="D55" s="270"/>
      <c r="E55" s="156" t="s">
        <v>81</v>
      </c>
      <c r="F55" s="159">
        <f t="array" ref="F55">SUM(IF(F53:F54=" 'n/a'",1,F53:F54))</f>
        <v>0</v>
      </c>
      <c r="G55" s="273"/>
      <c r="H55" s="238"/>
      <c r="I55" s="239"/>
      <c r="J55" s="240"/>
      <c r="K55" s="241"/>
      <c r="L55" s="241"/>
      <c r="M55" s="6"/>
    </row>
    <row r="56" spans="1:13" ht="134.1" customHeight="1" x14ac:dyDescent="0.25">
      <c r="A56" s="6"/>
      <c r="B56" s="31"/>
      <c r="C56" s="55" t="s">
        <v>21</v>
      </c>
      <c r="D56" s="32" t="s">
        <v>213</v>
      </c>
      <c r="E56" s="22" t="s">
        <v>140</v>
      </c>
      <c r="F56" s="53"/>
      <c r="G56" s="53"/>
      <c r="H56" s="122">
        <v>1</v>
      </c>
      <c r="I56" s="34">
        <v>2</v>
      </c>
      <c r="J56" s="24"/>
      <c r="K56" s="25"/>
      <c r="L56" s="25"/>
      <c r="M56" s="6"/>
    </row>
    <row r="57" spans="1:13" s="33" customFormat="1" ht="114" customHeight="1" thickBot="1" x14ac:dyDescent="0.3">
      <c r="A57" s="6"/>
      <c r="B57" s="31"/>
      <c r="C57" s="56" t="s">
        <v>22</v>
      </c>
      <c r="D57" s="32" t="s">
        <v>214</v>
      </c>
      <c r="E57" s="22" t="s">
        <v>141</v>
      </c>
      <c r="F57" s="53"/>
      <c r="G57" s="53"/>
      <c r="H57" s="121">
        <v>1</v>
      </c>
      <c r="I57" s="23">
        <v>2</v>
      </c>
      <c r="J57" s="24"/>
      <c r="K57" s="25"/>
      <c r="L57" s="25"/>
      <c r="M57" s="6"/>
    </row>
    <row r="58" spans="1:13" ht="21.95" customHeight="1" thickTop="1" x14ac:dyDescent="0.25">
      <c r="A58" s="6"/>
      <c r="B58" s="12" t="s">
        <v>23</v>
      </c>
      <c r="C58" s="13"/>
      <c r="D58" s="30" t="s">
        <v>24</v>
      </c>
      <c r="E58" s="15"/>
      <c r="F58" s="208" t="s">
        <v>53</v>
      </c>
      <c r="G58" s="15"/>
      <c r="H58" s="205">
        <f>IFERROR(AVERAGE(H59:H86),"n/a")</f>
        <v>0.125</v>
      </c>
      <c r="I58" s="205">
        <f>IFERROR(AVERAGE(I59:I86),0)</f>
        <v>2</v>
      </c>
      <c r="J58" s="17"/>
      <c r="K58" s="19"/>
      <c r="L58" s="19"/>
      <c r="M58" s="6"/>
    </row>
    <row r="59" spans="1:13" ht="20.45" customHeight="1" x14ac:dyDescent="0.25">
      <c r="A59" s="218"/>
      <c r="B59" s="219"/>
      <c r="C59" s="220" t="s">
        <v>25</v>
      </c>
      <c r="D59" s="252" t="s">
        <v>215</v>
      </c>
      <c r="E59" s="199" t="s">
        <v>107</v>
      </c>
      <c r="F59" s="139"/>
      <c r="G59" s="258" t="s">
        <v>165</v>
      </c>
      <c r="H59" s="227">
        <f>IF(F62=0,0,IF(F62=3,2,1))</f>
        <v>0</v>
      </c>
      <c r="I59" s="230">
        <v>2</v>
      </c>
      <c r="J59" s="233"/>
      <c r="K59" s="215"/>
      <c r="L59" s="215"/>
      <c r="M59" s="6"/>
    </row>
    <row r="60" spans="1:13" ht="30.6" customHeight="1" x14ac:dyDescent="0.25">
      <c r="A60" s="218"/>
      <c r="B60" s="219"/>
      <c r="C60" s="220"/>
      <c r="D60" s="253"/>
      <c r="E60" s="193" t="s">
        <v>121</v>
      </c>
      <c r="F60" s="138"/>
      <c r="G60" s="259"/>
      <c r="H60" s="228"/>
      <c r="I60" s="231"/>
      <c r="J60" s="234"/>
      <c r="K60" s="216"/>
      <c r="L60" s="216"/>
      <c r="M60" s="6"/>
    </row>
    <row r="61" spans="1:13" ht="45.6" customHeight="1" x14ac:dyDescent="0.25">
      <c r="A61" s="218"/>
      <c r="B61" s="219"/>
      <c r="C61" s="220"/>
      <c r="D61" s="253"/>
      <c r="E61" s="62" t="s">
        <v>108</v>
      </c>
      <c r="F61" s="140"/>
      <c r="G61" s="259"/>
      <c r="H61" s="228"/>
      <c r="I61" s="231"/>
      <c r="J61" s="234"/>
      <c r="K61" s="216"/>
      <c r="L61" s="216"/>
      <c r="M61" s="6"/>
    </row>
    <row r="62" spans="1:13" ht="20.100000000000001" customHeight="1" x14ac:dyDescent="0.25">
      <c r="A62" s="218"/>
      <c r="B62" s="219"/>
      <c r="C62" s="220"/>
      <c r="D62" s="257"/>
      <c r="E62" s="156" t="s">
        <v>81</v>
      </c>
      <c r="F62" s="159">
        <f t="array" ref="F62">SUM(IF(F59:F61=" 'n/a'",1,F59:F61))</f>
        <v>0</v>
      </c>
      <c r="G62" s="267"/>
      <c r="H62" s="238"/>
      <c r="I62" s="239"/>
      <c r="J62" s="240"/>
      <c r="K62" s="241"/>
      <c r="L62" s="241"/>
      <c r="M62" s="6"/>
    </row>
    <row r="63" spans="1:13" ht="54.95" customHeight="1" x14ac:dyDescent="0.25">
      <c r="A63" s="218"/>
      <c r="B63" s="219"/>
      <c r="C63" s="220" t="s">
        <v>26</v>
      </c>
      <c r="D63" s="252" t="s">
        <v>216</v>
      </c>
      <c r="E63" s="192" t="s">
        <v>62</v>
      </c>
      <c r="F63" s="137"/>
      <c r="G63" s="258" t="s">
        <v>150</v>
      </c>
      <c r="H63" s="227">
        <f>IF(F66=0,0,IF(F66=3,2,1))</f>
        <v>0</v>
      </c>
      <c r="I63" s="230">
        <v>2</v>
      </c>
      <c r="J63" s="233"/>
      <c r="K63" s="215"/>
      <c r="L63" s="215"/>
      <c r="M63" s="6"/>
    </row>
    <row r="64" spans="1:13" ht="56.45" customHeight="1" x14ac:dyDescent="0.25">
      <c r="A64" s="218"/>
      <c r="B64" s="219"/>
      <c r="C64" s="220"/>
      <c r="D64" s="253"/>
      <c r="E64" s="193" t="s">
        <v>122</v>
      </c>
      <c r="F64" s="141"/>
      <c r="G64" s="259"/>
      <c r="H64" s="228"/>
      <c r="I64" s="231"/>
      <c r="J64" s="234"/>
      <c r="K64" s="216"/>
      <c r="L64" s="216"/>
      <c r="M64" s="6"/>
    </row>
    <row r="65" spans="1:13" ht="32.1" customHeight="1" x14ac:dyDescent="0.25">
      <c r="A65" s="218"/>
      <c r="B65" s="219"/>
      <c r="C65" s="220"/>
      <c r="D65" s="253"/>
      <c r="E65" s="124" t="s">
        <v>123</v>
      </c>
      <c r="F65" s="129"/>
      <c r="G65" s="259"/>
      <c r="H65" s="228"/>
      <c r="I65" s="231"/>
      <c r="J65" s="234"/>
      <c r="K65" s="216"/>
      <c r="L65" s="216"/>
      <c r="M65" s="6"/>
    </row>
    <row r="66" spans="1:13" ht="15.95" customHeight="1" x14ac:dyDescent="0.25">
      <c r="A66" s="218"/>
      <c r="B66" s="219"/>
      <c r="C66" s="220"/>
      <c r="D66" s="257"/>
      <c r="E66" s="156" t="s">
        <v>81</v>
      </c>
      <c r="F66" s="159">
        <f t="array" ref="F66">SUM(IF(F63:F65=" 'n/a'",1,F63:F65))</f>
        <v>0</v>
      </c>
      <c r="G66" s="267"/>
      <c r="H66" s="238"/>
      <c r="I66" s="239"/>
      <c r="J66" s="240"/>
      <c r="K66" s="241"/>
      <c r="L66" s="241"/>
      <c r="M66" s="6"/>
    </row>
    <row r="67" spans="1:13" ht="30.6" customHeight="1" x14ac:dyDescent="0.25">
      <c r="A67" s="218"/>
      <c r="B67" s="219"/>
      <c r="C67" s="220" t="s">
        <v>27</v>
      </c>
      <c r="D67" s="252" t="s">
        <v>217</v>
      </c>
      <c r="E67" s="192" t="s">
        <v>63</v>
      </c>
      <c r="F67" s="139"/>
      <c r="G67" s="258" t="s">
        <v>166</v>
      </c>
      <c r="H67" s="227">
        <f>IF(F71=0,0,IF(F71=4,2,1))</f>
        <v>0</v>
      </c>
      <c r="I67" s="230">
        <v>2</v>
      </c>
      <c r="J67" s="233"/>
      <c r="K67" s="215"/>
      <c r="L67" s="215"/>
      <c r="M67" s="6"/>
    </row>
    <row r="68" spans="1:13" ht="30.95" customHeight="1" x14ac:dyDescent="0.25">
      <c r="A68" s="218"/>
      <c r="B68" s="219"/>
      <c r="C68" s="220"/>
      <c r="D68" s="253"/>
      <c r="E68" s="193" t="s">
        <v>64</v>
      </c>
      <c r="F68" s="138"/>
      <c r="G68" s="259"/>
      <c r="H68" s="228"/>
      <c r="I68" s="231"/>
      <c r="J68" s="234"/>
      <c r="K68" s="216"/>
      <c r="L68" s="216"/>
      <c r="M68" s="6"/>
    </row>
    <row r="69" spans="1:13" ht="29.45" customHeight="1" x14ac:dyDescent="0.25">
      <c r="A69" s="218"/>
      <c r="B69" s="219"/>
      <c r="C69" s="220"/>
      <c r="D69" s="253"/>
      <c r="E69" s="193" t="s">
        <v>65</v>
      </c>
      <c r="F69" s="138"/>
      <c r="G69" s="259"/>
      <c r="H69" s="228"/>
      <c r="I69" s="231"/>
      <c r="J69" s="234"/>
      <c r="K69" s="216"/>
      <c r="L69" s="216"/>
      <c r="M69" s="6"/>
    </row>
    <row r="70" spans="1:13" ht="30.6" customHeight="1" x14ac:dyDescent="0.25">
      <c r="A70" s="218"/>
      <c r="B70" s="219"/>
      <c r="C70" s="220"/>
      <c r="D70" s="253"/>
      <c r="E70" s="62" t="s">
        <v>66</v>
      </c>
      <c r="F70" s="140"/>
      <c r="G70" s="259"/>
      <c r="H70" s="228"/>
      <c r="I70" s="231"/>
      <c r="J70" s="234"/>
      <c r="K70" s="216"/>
      <c r="L70" s="216"/>
      <c r="M70" s="6"/>
    </row>
    <row r="71" spans="1:13" ht="16.5" customHeight="1" x14ac:dyDescent="0.25">
      <c r="A71" s="218"/>
      <c r="B71" s="219"/>
      <c r="C71" s="220"/>
      <c r="D71" s="257"/>
      <c r="E71" s="156" t="s">
        <v>81</v>
      </c>
      <c r="F71" s="159">
        <f t="array" ref="F71">SUM(IF(F67:F70=" 'n/a'",1,F67:F70))</f>
        <v>0</v>
      </c>
      <c r="G71" s="267"/>
      <c r="H71" s="238"/>
      <c r="I71" s="239"/>
      <c r="J71" s="240"/>
      <c r="K71" s="241"/>
      <c r="L71" s="241"/>
      <c r="M71" s="6"/>
    </row>
    <row r="72" spans="1:13" ht="62.1" customHeight="1" x14ac:dyDescent="0.25">
      <c r="A72" s="218"/>
      <c r="B72" s="219"/>
      <c r="C72" s="220" t="s">
        <v>28</v>
      </c>
      <c r="D72" s="252" t="s">
        <v>218</v>
      </c>
      <c r="E72" s="192" t="s">
        <v>109</v>
      </c>
      <c r="F72" s="139"/>
      <c r="G72" s="258" t="s">
        <v>142</v>
      </c>
      <c r="H72" s="227">
        <f>IF(F74=0,0,IF(F74=2,2,1))</f>
        <v>0</v>
      </c>
      <c r="I72" s="230">
        <v>2</v>
      </c>
      <c r="J72" s="233"/>
      <c r="K72" s="215"/>
      <c r="L72" s="215"/>
      <c r="M72" s="6"/>
    </row>
    <row r="73" spans="1:13" ht="79.5" customHeight="1" x14ac:dyDescent="0.25">
      <c r="A73" s="218"/>
      <c r="B73" s="219"/>
      <c r="C73" s="220"/>
      <c r="D73" s="253"/>
      <c r="E73" s="62" t="s">
        <v>67</v>
      </c>
      <c r="F73" s="140"/>
      <c r="G73" s="259"/>
      <c r="H73" s="228"/>
      <c r="I73" s="231"/>
      <c r="J73" s="234"/>
      <c r="K73" s="216"/>
      <c r="L73" s="216"/>
      <c r="M73" s="6"/>
    </row>
    <row r="74" spans="1:13" ht="17.45" customHeight="1" x14ac:dyDescent="0.25">
      <c r="A74" s="218"/>
      <c r="B74" s="219"/>
      <c r="C74" s="220"/>
      <c r="D74" s="257"/>
      <c r="E74" s="156" t="s">
        <v>81</v>
      </c>
      <c r="F74" s="159">
        <f t="array" ref="F74">SUM(IF(F72:F73=" 'n/a'",1,F72:F73))</f>
        <v>0</v>
      </c>
      <c r="G74" s="267"/>
      <c r="H74" s="238"/>
      <c r="I74" s="239"/>
      <c r="J74" s="240"/>
      <c r="K74" s="241"/>
      <c r="L74" s="241"/>
      <c r="M74" s="6"/>
    </row>
    <row r="75" spans="1:13" ht="55.5" customHeight="1" x14ac:dyDescent="0.25">
      <c r="A75" s="218"/>
      <c r="B75" s="219"/>
      <c r="C75" s="220" t="s">
        <v>29</v>
      </c>
      <c r="D75" s="252" t="s">
        <v>219</v>
      </c>
      <c r="E75" s="192" t="s">
        <v>68</v>
      </c>
      <c r="F75" s="139"/>
      <c r="G75" s="258" t="s">
        <v>151</v>
      </c>
      <c r="H75" s="227">
        <f>IF(F78=0,0,IF(F78=3,2,1))</f>
        <v>0</v>
      </c>
      <c r="I75" s="230">
        <v>2</v>
      </c>
      <c r="J75" s="233"/>
      <c r="K75" s="215"/>
      <c r="L75" s="215"/>
      <c r="M75" s="6"/>
    </row>
    <row r="76" spans="1:13" ht="55.5" customHeight="1" x14ac:dyDescent="0.25">
      <c r="A76" s="218"/>
      <c r="B76" s="219"/>
      <c r="C76" s="220"/>
      <c r="D76" s="253"/>
      <c r="E76" s="193" t="s">
        <v>69</v>
      </c>
      <c r="F76" s="138"/>
      <c r="G76" s="259"/>
      <c r="H76" s="228"/>
      <c r="I76" s="231"/>
      <c r="J76" s="234"/>
      <c r="K76" s="216"/>
      <c r="L76" s="216"/>
      <c r="M76" s="6"/>
    </row>
    <row r="77" spans="1:13" s="33" customFormat="1" ht="39.950000000000003" customHeight="1" x14ac:dyDescent="0.25">
      <c r="A77" s="218"/>
      <c r="B77" s="219"/>
      <c r="C77" s="220"/>
      <c r="D77" s="253"/>
      <c r="E77" s="62" t="s">
        <v>124</v>
      </c>
      <c r="F77" s="140"/>
      <c r="G77" s="259"/>
      <c r="H77" s="228"/>
      <c r="I77" s="231"/>
      <c r="J77" s="234"/>
      <c r="K77" s="216"/>
      <c r="L77" s="216"/>
      <c r="M77" s="6"/>
    </row>
    <row r="78" spans="1:13" s="33" customFormat="1" ht="18" customHeight="1" x14ac:dyDescent="0.25">
      <c r="A78" s="218"/>
      <c r="B78" s="219"/>
      <c r="C78" s="220"/>
      <c r="D78" s="257"/>
      <c r="E78" s="156" t="s">
        <v>81</v>
      </c>
      <c r="F78" s="159">
        <f t="array" ref="F78">SUM(IF(F75:F77=" 'n/a'",1,F75:F77))</f>
        <v>0</v>
      </c>
      <c r="G78" s="267"/>
      <c r="H78" s="238"/>
      <c r="I78" s="239"/>
      <c r="J78" s="240"/>
      <c r="K78" s="241"/>
      <c r="L78" s="241"/>
      <c r="M78" s="6"/>
    </row>
    <row r="79" spans="1:13" s="33" customFormat="1" ht="39.950000000000003" customHeight="1" x14ac:dyDescent="0.25">
      <c r="A79" s="218"/>
      <c r="B79" s="219"/>
      <c r="C79" s="220" t="s">
        <v>30</v>
      </c>
      <c r="D79" s="252" t="s">
        <v>220</v>
      </c>
      <c r="E79" s="192" t="s">
        <v>125</v>
      </c>
      <c r="F79" s="137"/>
      <c r="G79" s="258" t="s">
        <v>152</v>
      </c>
      <c r="H79" s="227">
        <f>IF(F81=0,0,IF(F81=2,2,1))</f>
        <v>0</v>
      </c>
      <c r="I79" s="230">
        <v>2</v>
      </c>
      <c r="J79" s="233"/>
      <c r="K79" s="215"/>
      <c r="L79" s="215"/>
      <c r="M79" s="6"/>
    </row>
    <row r="80" spans="1:13" s="33" customFormat="1" ht="51" customHeight="1" x14ac:dyDescent="0.25">
      <c r="A80" s="218"/>
      <c r="B80" s="219"/>
      <c r="C80" s="220"/>
      <c r="D80" s="253"/>
      <c r="E80" s="62" t="s">
        <v>126</v>
      </c>
      <c r="F80" s="129"/>
      <c r="G80" s="259"/>
      <c r="H80" s="228"/>
      <c r="I80" s="231"/>
      <c r="J80" s="234"/>
      <c r="K80" s="216"/>
      <c r="L80" s="216"/>
      <c r="M80" s="6"/>
    </row>
    <row r="81" spans="1:13" s="33" customFormat="1" ht="21.6" customHeight="1" x14ac:dyDescent="0.25">
      <c r="A81" s="218"/>
      <c r="B81" s="219"/>
      <c r="C81" s="220"/>
      <c r="D81" s="257"/>
      <c r="E81" s="156" t="s">
        <v>81</v>
      </c>
      <c r="F81" s="159">
        <f t="array" ref="F81">SUM(IF(F79:F80=" 'n/a'",1,F79:F80))</f>
        <v>0</v>
      </c>
      <c r="G81" s="267"/>
      <c r="H81" s="238"/>
      <c r="I81" s="239"/>
      <c r="J81" s="240"/>
      <c r="K81" s="241"/>
      <c r="L81" s="241"/>
      <c r="M81" s="6"/>
    </row>
    <row r="82" spans="1:13" s="33" customFormat="1" ht="31.5" customHeight="1" x14ac:dyDescent="0.25">
      <c r="A82" s="218"/>
      <c r="B82" s="219"/>
      <c r="C82" s="220" t="s">
        <v>31</v>
      </c>
      <c r="D82" s="252" t="s">
        <v>221</v>
      </c>
      <c r="E82" s="192" t="s">
        <v>127</v>
      </c>
      <c r="F82" s="139"/>
      <c r="G82" s="258" t="s">
        <v>144</v>
      </c>
      <c r="H82" s="227">
        <f>IF(F85=0,0,IF(F85=3,2,1))</f>
        <v>0</v>
      </c>
      <c r="I82" s="230">
        <v>2</v>
      </c>
      <c r="J82" s="233"/>
      <c r="K82" s="215"/>
      <c r="L82" s="215"/>
      <c r="M82" s="6"/>
    </row>
    <row r="83" spans="1:13" s="33" customFormat="1" ht="32.1" customHeight="1" x14ac:dyDescent="0.25">
      <c r="A83" s="218"/>
      <c r="B83" s="219"/>
      <c r="C83" s="220"/>
      <c r="D83" s="253"/>
      <c r="E83" s="193" t="s">
        <v>128</v>
      </c>
      <c r="F83" s="138"/>
      <c r="G83" s="259"/>
      <c r="H83" s="228"/>
      <c r="I83" s="231"/>
      <c r="J83" s="234"/>
      <c r="K83" s="216"/>
      <c r="L83" s="216"/>
      <c r="M83" s="6"/>
    </row>
    <row r="84" spans="1:13" s="33" customFormat="1" ht="33.6" customHeight="1" x14ac:dyDescent="0.25">
      <c r="A84" s="218"/>
      <c r="B84" s="219"/>
      <c r="C84" s="220"/>
      <c r="D84" s="253"/>
      <c r="E84" s="193" t="s">
        <v>129</v>
      </c>
      <c r="F84" s="140"/>
      <c r="G84" s="259"/>
      <c r="H84" s="228"/>
      <c r="I84" s="231"/>
      <c r="J84" s="234"/>
      <c r="K84" s="216"/>
      <c r="L84" s="216"/>
      <c r="M84" s="6"/>
    </row>
    <row r="85" spans="1:13" s="33" customFormat="1" ht="18.600000000000001" customHeight="1" x14ac:dyDescent="0.25">
      <c r="A85" s="218"/>
      <c r="B85" s="219"/>
      <c r="C85" s="220"/>
      <c r="D85" s="257"/>
      <c r="E85" s="156" t="s">
        <v>81</v>
      </c>
      <c r="F85" s="159">
        <f t="array" ref="F85">SUM(IF(F82:F84=" 'n/a'",1,F82:F84))</f>
        <v>0</v>
      </c>
      <c r="G85" s="267"/>
      <c r="H85" s="238"/>
      <c r="I85" s="239"/>
      <c r="J85" s="240"/>
      <c r="K85" s="241"/>
      <c r="L85" s="241"/>
      <c r="M85" s="6"/>
    </row>
    <row r="86" spans="1:13" ht="150" customHeight="1" thickBot="1" x14ac:dyDescent="0.3">
      <c r="A86" s="6"/>
      <c r="B86" s="31"/>
      <c r="C86" s="56" t="s">
        <v>32</v>
      </c>
      <c r="D86" s="32" t="s">
        <v>222</v>
      </c>
      <c r="E86" s="22" t="s">
        <v>143</v>
      </c>
      <c r="F86" s="53"/>
      <c r="G86" s="53"/>
      <c r="H86" s="121">
        <v>1</v>
      </c>
      <c r="I86" s="23">
        <v>2</v>
      </c>
      <c r="J86" s="24"/>
      <c r="K86" s="25"/>
      <c r="L86" s="25"/>
      <c r="M86" s="6"/>
    </row>
    <row r="87" spans="1:13" s="60" customFormat="1" ht="30.75" thickTop="1" x14ac:dyDescent="0.25">
      <c r="A87" s="59"/>
      <c r="B87" s="214" t="s">
        <v>167</v>
      </c>
      <c r="C87" s="13"/>
      <c r="D87" s="63" t="s">
        <v>223</v>
      </c>
      <c r="E87" s="58"/>
      <c r="F87" s="113" t="s">
        <v>61</v>
      </c>
      <c r="G87" s="58"/>
      <c r="H87" s="209">
        <f>IFERROR(AVERAGE(H88:H94),"n/a")</f>
        <v>0</v>
      </c>
      <c r="I87" s="209">
        <f>IFERROR(AVERAGE(I92:I129),0)</f>
        <v>2</v>
      </c>
      <c r="J87" s="64"/>
      <c r="K87" s="65"/>
      <c r="L87" s="65"/>
      <c r="M87" s="59"/>
    </row>
    <row r="88" spans="1:13" ht="19.5" customHeight="1" x14ac:dyDescent="0.25">
      <c r="A88" s="218"/>
      <c r="B88" s="255"/>
      <c r="C88" s="250" t="s">
        <v>168</v>
      </c>
      <c r="D88" s="256" t="s">
        <v>224</v>
      </c>
      <c r="E88" s="194" t="s">
        <v>70</v>
      </c>
      <c r="F88" s="137"/>
      <c r="G88" s="258" t="s">
        <v>153</v>
      </c>
      <c r="H88" s="260">
        <f>IF(F91=0,0,IF(F91=3,2,1))</f>
        <v>0</v>
      </c>
      <c r="I88" s="262">
        <v>2</v>
      </c>
      <c r="J88" s="264"/>
      <c r="K88" s="264"/>
      <c r="L88" s="264"/>
      <c r="M88" s="6"/>
    </row>
    <row r="89" spans="1:13" ht="18.600000000000001" customHeight="1" x14ac:dyDescent="0.25">
      <c r="A89" s="218"/>
      <c r="B89" s="255"/>
      <c r="C89" s="250"/>
      <c r="D89" s="253"/>
      <c r="E89" s="193" t="s">
        <v>71</v>
      </c>
      <c r="F89" s="141"/>
      <c r="G89" s="259"/>
      <c r="H89" s="261"/>
      <c r="I89" s="263"/>
      <c r="J89" s="265"/>
      <c r="K89" s="265"/>
      <c r="L89" s="265"/>
      <c r="M89" s="6"/>
    </row>
    <row r="90" spans="1:13" ht="54.75" customHeight="1" x14ac:dyDescent="0.25">
      <c r="A90" s="218"/>
      <c r="B90" s="255"/>
      <c r="C90" s="250"/>
      <c r="D90" s="253"/>
      <c r="E90" s="193" t="s">
        <v>91</v>
      </c>
      <c r="F90" s="129"/>
      <c r="G90" s="259"/>
      <c r="H90" s="261"/>
      <c r="I90" s="263"/>
      <c r="J90" s="265"/>
      <c r="K90" s="265"/>
      <c r="L90" s="265"/>
      <c r="M90" s="6"/>
    </row>
    <row r="91" spans="1:13" ht="30.75" customHeight="1" x14ac:dyDescent="0.25">
      <c r="A91" s="218"/>
      <c r="B91" s="255"/>
      <c r="C91" s="250"/>
      <c r="D91" s="257"/>
      <c r="E91" s="160" t="s">
        <v>81</v>
      </c>
      <c r="F91" s="159">
        <f t="array" ref="F91">SUM(IF(F88:F90=" 'n/a'",1,F88:F90))</f>
        <v>0</v>
      </c>
      <c r="G91" s="259"/>
      <c r="H91" s="261"/>
      <c r="I91" s="263"/>
      <c r="J91" s="266"/>
      <c r="K91" s="266"/>
      <c r="L91" s="266"/>
      <c r="M91" s="6"/>
    </row>
    <row r="92" spans="1:13" ht="27.95" customHeight="1" x14ac:dyDescent="0.25">
      <c r="A92" s="218"/>
      <c r="B92" s="219"/>
      <c r="C92" s="250" t="s">
        <v>169</v>
      </c>
      <c r="D92" s="252" t="s">
        <v>225</v>
      </c>
      <c r="E92" s="195" t="s">
        <v>170</v>
      </c>
      <c r="F92" s="139"/>
      <c r="G92" s="224" t="s">
        <v>173</v>
      </c>
      <c r="H92" s="227">
        <f>IF(F95=0,0,IF(F95=3,2,1))</f>
        <v>0</v>
      </c>
      <c r="I92" s="230">
        <v>2</v>
      </c>
      <c r="J92" s="234"/>
      <c r="K92" s="215"/>
      <c r="L92" s="215"/>
      <c r="M92" s="6"/>
    </row>
    <row r="93" spans="1:13" ht="27.95" customHeight="1" x14ac:dyDescent="0.25">
      <c r="A93" s="218"/>
      <c r="B93" s="219"/>
      <c r="C93" s="250"/>
      <c r="D93" s="253"/>
      <c r="E93" s="196" t="s">
        <v>171</v>
      </c>
      <c r="F93" s="138"/>
      <c r="G93" s="225"/>
      <c r="H93" s="228"/>
      <c r="I93" s="231"/>
      <c r="J93" s="234"/>
      <c r="K93" s="216"/>
      <c r="L93" s="216"/>
      <c r="M93" s="6"/>
    </row>
    <row r="94" spans="1:13" ht="40.5" customHeight="1" x14ac:dyDescent="0.25">
      <c r="A94" s="218"/>
      <c r="B94" s="219"/>
      <c r="C94" s="250"/>
      <c r="D94" s="253"/>
      <c r="E94" s="196" t="s">
        <v>172</v>
      </c>
      <c r="F94" s="138"/>
      <c r="G94" s="225"/>
      <c r="H94" s="228"/>
      <c r="I94" s="231"/>
      <c r="J94" s="234"/>
      <c r="K94" s="216"/>
      <c r="L94" s="216"/>
      <c r="M94" s="6"/>
    </row>
    <row r="95" spans="1:13" ht="33.950000000000003" customHeight="1" thickBot="1" x14ac:dyDescent="0.3">
      <c r="A95" s="218"/>
      <c r="B95" s="249"/>
      <c r="C95" s="251"/>
      <c r="D95" s="254"/>
      <c r="E95" s="156" t="s">
        <v>81</v>
      </c>
      <c r="F95" s="159">
        <f t="array" ref="F95">SUM(IF(F92:F94=" 'n/a'",1,F92:F94))</f>
        <v>0</v>
      </c>
      <c r="G95" s="226"/>
      <c r="H95" s="229"/>
      <c r="I95" s="232"/>
      <c r="J95" s="235"/>
      <c r="K95" s="217"/>
      <c r="L95" s="217"/>
      <c r="M95" s="6"/>
    </row>
    <row r="96" spans="1:13" s="60" customFormat="1" ht="33" customHeight="1" thickTop="1" x14ac:dyDescent="0.25">
      <c r="A96" s="59"/>
      <c r="B96" s="12" t="s">
        <v>72</v>
      </c>
      <c r="C96" s="13"/>
      <c r="D96" s="63" t="s">
        <v>226</v>
      </c>
      <c r="E96" s="58"/>
      <c r="F96" s="109" t="s">
        <v>61</v>
      </c>
      <c r="G96" s="58"/>
      <c r="H96" s="209">
        <f>IFERROR(AVERAGE(H97:H107),"n/a")</f>
        <v>0</v>
      </c>
      <c r="I96" s="209">
        <f>IFERROR(AVERAGE(I97:I107),0)</f>
        <v>2</v>
      </c>
      <c r="J96" s="64"/>
      <c r="K96" s="65"/>
      <c r="L96" s="65"/>
      <c r="M96" s="59"/>
    </row>
    <row r="97" spans="1:13" ht="56.45" customHeight="1" x14ac:dyDescent="0.25">
      <c r="A97" s="218"/>
      <c r="B97" s="219"/>
      <c r="C97" s="220" t="s">
        <v>76</v>
      </c>
      <c r="D97" s="242" t="s">
        <v>227</v>
      </c>
      <c r="E97" s="201" t="s">
        <v>73</v>
      </c>
      <c r="F97" s="142"/>
      <c r="G97" s="244" t="s">
        <v>145</v>
      </c>
      <c r="H97" s="245">
        <f>IF(F100=0,0,IF(F100&gt;=1,2,1))</f>
        <v>0</v>
      </c>
      <c r="I97" s="246">
        <v>2</v>
      </c>
      <c r="J97" s="247"/>
      <c r="K97" s="248"/>
      <c r="L97" s="248"/>
      <c r="M97" s="6"/>
    </row>
    <row r="98" spans="1:13" ht="53.1" customHeight="1" x14ac:dyDescent="0.25">
      <c r="A98" s="218"/>
      <c r="B98" s="219"/>
      <c r="C98" s="220"/>
      <c r="D98" s="222"/>
      <c r="E98" s="196" t="s">
        <v>74</v>
      </c>
      <c r="F98" s="143"/>
      <c r="G98" s="225"/>
      <c r="H98" s="228"/>
      <c r="I98" s="231"/>
      <c r="J98" s="234"/>
      <c r="K98" s="216"/>
      <c r="L98" s="216"/>
      <c r="M98" s="6"/>
    </row>
    <row r="99" spans="1:13" ht="80.099999999999994" customHeight="1" x14ac:dyDescent="0.25">
      <c r="A99" s="218"/>
      <c r="B99" s="219"/>
      <c r="C99" s="220"/>
      <c r="D99" s="222"/>
      <c r="E99" s="196" t="s">
        <v>75</v>
      </c>
      <c r="F99" s="144"/>
      <c r="G99" s="225"/>
      <c r="H99" s="228"/>
      <c r="I99" s="231"/>
      <c r="J99" s="234"/>
      <c r="K99" s="216"/>
      <c r="L99" s="216"/>
      <c r="M99" s="6"/>
    </row>
    <row r="100" spans="1:13" ht="18" customHeight="1" x14ac:dyDescent="0.25">
      <c r="A100" s="218"/>
      <c r="B100" s="219"/>
      <c r="C100" s="220"/>
      <c r="D100" s="243"/>
      <c r="E100" s="156" t="s">
        <v>81</v>
      </c>
      <c r="F100" s="159">
        <f t="array" ref="F100">SUM(IF(F97:F99=" 'n/a'",1,F97:F99))</f>
        <v>0</v>
      </c>
      <c r="G100" s="237"/>
      <c r="H100" s="238"/>
      <c r="I100" s="239"/>
      <c r="J100" s="240"/>
      <c r="K100" s="241"/>
      <c r="L100" s="241"/>
      <c r="M100" s="6"/>
    </row>
    <row r="101" spans="1:13" ht="44.45" customHeight="1" x14ac:dyDescent="0.25">
      <c r="A101" s="218"/>
      <c r="B101" s="219"/>
      <c r="C101" s="220" t="s">
        <v>77</v>
      </c>
      <c r="D101" s="236" t="s">
        <v>228</v>
      </c>
      <c r="E101" s="202" t="s">
        <v>103</v>
      </c>
      <c r="F101" s="142"/>
      <c r="G101" s="224" t="s">
        <v>154</v>
      </c>
      <c r="H101" s="227">
        <f>IF(F104=0,0,IF(F104=3,2,1))</f>
        <v>0</v>
      </c>
      <c r="I101" s="230">
        <v>2</v>
      </c>
      <c r="J101" s="233"/>
      <c r="K101" s="215"/>
      <c r="L101" s="215"/>
      <c r="M101" s="6"/>
    </row>
    <row r="102" spans="1:13" ht="17.100000000000001" customHeight="1" x14ac:dyDescent="0.25">
      <c r="A102" s="218"/>
      <c r="B102" s="219"/>
      <c r="C102" s="220"/>
      <c r="D102" s="222"/>
      <c r="E102" s="196" t="s">
        <v>78</v>
      </c>
      <c r="F102" s="143"/>
      <c r="G102" s="225"/>
      <c r="H102" s="228"/>
      <c r="I102" s="231"/>
      <c r="J102" s="234"/>
      <c r="K102" s="216"/>
      <c r="L102" s="216"/>
      <c r="M102" s="6"/>
    </row>
    <row r="103" spans="1:13" ht="32.1" customHeight="1" x14ac:dyDescent="0.25">
      <c r="A103" s="218"/>
      <c r="B103" s="219"/>
      <c r="C103" s="220"/>
      <c r="D103" s="222"/>
      <c r="E103" s="203" t="s">
        <v>104</v>
      </c>
      <c r="F103" s="144"/>
      <c r="G103" s="225"/>
      <c r="H103" s="228"/>
      <c r="I103" s="231"/>
      <c r="J103" s="234"/>
      <c r="K103" s="216"/>
      <c r="L103" s="216"/>
      <c r="M103" s="6"/>
    </row>
    <row r="104" spans="1:13" ht="17.45" customHeight="1" x14ac:dyDescent="0.25">
      <c r="A104" s="218"/>
      <c r="B104" s="219"/>
      <c r="C104" s="220"/>
      <c r="D104" s="222"/>
      <c r="E104" s="156" t="s">
        <v>81</v>
      </c>
      <c r="F104" s="159">
        <f t="array" ref="F104">SUM(IF(F101:F103=" 'n/a'",1,F101:F103))</f>
        <v>0</v>
      </c>
      <c r="G104" s="237"/>
      <c r="H104" s="238"/>
      <c r="I104" s="239"/>
      <c r="J104" s="240"/>
      <c r="K104" s="241"/>
      <c r="L104" s="241"/>
      <c r="M104" s="6"/>
    </row>
    <row r="105" spans="1:13" ht="40.5" customHeight="1" x14ac:dyDescent="0.25">
      <c r="A105" s="218"/>
      <c r="B105" s="219"/>
      <c r="C105" s="220" t="s">
        <v>92</v>
      </c>
      <c r="D105" s="222" t="s">
        <v>229</v>
      </c>
      <c r="E105" s="195" t="s">
        <v>105</v>
      </c>
      <c r="F105" s="142"/>
      <c r="G105" s="224" t="s">
        <v>146</v>
      </c>
      <c r="H105" s="227">
        <f>IF(F108=0,0,IF(F108=3,2,1))</f>
        <v>0</v>
      </c>
      <c r="I105" s="230">
        <v>2</v>
      </c>
      <c r="J105" s="233"/>
      <c r="K105" s="215"/>
      <c r="L105" s="215"/>
      <c r="M105" s="6"/>
    </row>
    <row r="106" spans="1:13" ht="40.5" customHeight="1" x14ac:dyDescent="0.25">
      <c r="A106" s="218"/>
      <c r="B106" s="219"/>
      <c r="C106" s="220"/>
      <c r="D106" s="222"/>
      <c r="E106" s="203" t="s">
        <v>106</v>
      </c>
      <c r="F106" s="191"/>
      <c r="G106" s="225"/>
      <c r="H106" s="228"/>
      <c r="I106" s="231"/>
      <c r="J106" s="234"/>
      <c r="K106" s="216"/>
      <c r="L106" s="216"/>
      <c r="M106" s="6"/>
    </row>
    <row r="107" spans="1:13" ht="30" customHeight="1" x14ac:dyDescent="0.25">
      <c r="A107" s="218"/>
      <c r="B107" s="219"/>
      <c r="C107" s="220"/>
      <c r="D107" s="222"/>
      <c r="E107" s="196" t="s">
        <v>130</v>
      </c>
      <c r="F107" s="191"/>
      <c r="G107" s="225"/>
      <c r="H107" s="228"/>
      <c r="I107" s="231"/>
      <c r="J107" s="234"/>
      <c r="K107" s="216"/>
      <c r="L107" s="216"/>
      <c r="M107" s="6"/>
    </row>
    <row r="108" spans="1:13" ht="17.100000000000001" customHeight="1" thickBot="1" x14ac:dyDescent="0.3">
      <c r="A108" s="218"/>
      <c r="B108" s="219"/>
      <c r="C108" s="221"/>
      <c r="D108" s="223"/>
      <c r="E108" s="156" t="s">
        <v>81</v>
      </c>
      <c r="F108" s="161">
        <f t="array" ref="F108">SUM(IF(F105:F107=" 'n/a'",1,F105:F107))</f>
        <v>0</v>
      </c>
      <c r="G108" s="226"/>
      <c r="H108" s="229"/>
      <c r="I108" s="232"/>
      <c r="J108" s="235"/>
      <c r="K108" s="217"/>
      <c r="L108" s="217"/>
      <c r="M108" s="6"/>
    </row>
    <row r="109" spans="1:13" ht="89.45" customHeight="1" thickTop="1" x14ac:dyDescent="0.25">
      <c r="A109" s="6"/>
      <c r="B109" s="6"/>
      <c r="C109" s="12" t="s">
        <v>147</v>
      </c>
      <c r="D109" s="13"/>
      <c r="E109" s="101"/>
      <c r="F109" s="30"/>
      <c r="G109" s="30"/>
      <c r="H109" s="210">
        <f>IFERROR(AVERAGE(H7:H11,H13:H34,H36:H57,H59:H86,H88:H95,H97:H108),"n/a")</f>
        <v>0.77419354838709675</v>
      </c>
      <c r="I109" s="211">
        <f>IFERROR(AVERAGE(I7:I11,I13:I34,I36:I57,I59:I86,I88:I94,I97:I107),"n/a")</f>
        <v>2</v>
      </c>
      <c r="J109" s="16"/>
      <c r="K109" s="17"/>
      <c r="L109" s="19"/>
      <c r="M109" s="19"/>
    </row>
    <row r="110" spans="1:13" ht="56.1" customHeight="1" x14ac:dyDescent="0.25">
      <c r="A110" s="6"/>
      <c r="B110" s="6"/>
      <c r="C110" s="35" t="s">
        <v>111</v>
      </c>
      <c r="D110" s="36"/>
      <c r="E110" s="102"/>
      <c r="F110" s="146">
        <f>COUNTIF(F13:F108,D123)</f>
        <v>5</v>
      </c>
      <c r="G110" s="37"/>
      <c r="H110" s="145"/>
      <c r="I110" s="38"/>
      <c r="J110" s="39"/>
      <c r="K110" s="40"/>
      <c r="L110" s="41"/>
      <c r="M110" s="41"/>
    </row>
    <row r="111" spans="1:13" ht="12.75" customHeight="1" x14ac:dyDescent="0.25"/>
    <row r="113" spans="1:13" x14ac:dyDescent="0.25">
      <c r="A113" s="42"/>
      <c r="B113" s="42"/>
      <c r="C113" s="42" t="s">
        <v>33</v>
      </c>
      <c r="D113" s="43"/>
      <c r="E113" s="103"/>
      <c r="F113" s="43"/>
      <c r="G113" s="43"/>
      <c r="H113" s="43"/>
      <c r="I113" s="43"/>
      <c r="J113" s="43"/>
      <c r="K113" s="43"/>
      <c r="L113" s="43"/>
      <c r="M113" s="4"/>
    </row>
    <row r="114" spans="1:13" x14ac:dyDescent="0.25">
      <c r="C114" s="44"/>
      <c r="D114" s="44"/>
      <c r="E114" s="104"/>
      <c r="F114" s="44"/>
      <c r="G114" s="44"/>
      <c r="H114" s="44"/>
      <c r="I114" s="44"/>
      <c r="J114" s="44"/>
      <c r="K114" s="44"/>
      <c r="L114" s="44"/>
      <c r="M114" s="4"/>
    </row>
    <row r="115" spans="1:13" x14ac:dyDescent="0.25">
      <c r="C115" s="162" t="s">
        <v>34</v>
      </c>
      <c r="D115" s="162" t="s">
        <v>35</v>
      </c>
      <c r="E115" s="163"/>
      <c r="F115" s="163"/>
      <c r="G115" s="163"/>
      <c r="H115" s="163" t="s">
        <v>36</v>
      </c>
      <c r="I115" s="163"/>
      <c r="J115" s="163"/>
      <c r="K115" s="163"/>
      <c r="L115" s="163"/>
      <c r="M115" s="4"/>
    </row>
    <row r="116" spans="1:13" x14ac:dyDescent="0.25">
      <c r="A116" s="4"/>
      <c r="B116" s="4"/>
      <c r="C116" s="167" t="s">
        <v>37</v>
      </c>
      <c r="D116" s="168" t="s">
        <v>230</v>
      </c>
      <c r="E116" s="309" t="s">
        <v>234</v>
      </c>
      <c r="F116" s="309"/>
      <c r="G116" s="310"/>
      <c r="H116" s="315" t="s">
        <v>238</v>
      </c>
      <c r="I116" s="316"/>
      <c r="J116" s="316"/>
      <c r="K116" s="316"/>
      <c r="L116" s="316"/>
      <c r="M116" s="4"/>
    </row>
    <row r="117" spans="1:13" ht="27" customHeight="1" x14ac:dyDescent="0.25">
      <c r="A117" s="4"/>
      <c r="B117" s="4"/>
      <c r="C117" s="169">
        <v>0</v>
      </c>
      <c r="D117" s="164" t="s">
        <v>231</v>
      </c>
      <c r="E117" s="311" t="s">
        <v>235</v>
      </c>
      <c r="F117" s="307"/>
      <c r="G117" s="308"/>
      <c r="H117" s="317" t="s">
        <v>239</v>
      </c>
      <c r="I117" s="318"/>
      <c r="J117" s="318"/>
      <c r="K117" s="318"/>
      <c r="L117" s="318"/>
      <c r="M117" s="4"/>
    </row>
    <row r="118" spans="1:13" ht="23.25" customHeight="1" x14ac:dyDescent="0.25">
      <c r="A118" s="4"/>
      <c r="B118" s="4"/>
      <c r="C118" s="169">
        <v>1</v>
      </c>
      <c r="D118" s="164" t="s">
        <v>232</v>
      </c>
      <c r="E118" s="311" t="s">
        <v>236</v>
      </c>
      <c r="F118" s="307"/>
      <c r="G118" s="308"/>
      <c r="H118" s="319" t="s">
        <v>240</v>
      </c>
      <c r="I118" s="318"/>
      <c r="J118" s="318"/>
      <c r="K118" s="318"/>
      <c r="L118" s="318"/>
      <c r="M118" s="4"/>
    </row>
    <row r="119" spans="1:13" ht="27" customHeight="1" x14ac:dyDescent="0.25">
      <c r="A119" s="4"/>
      <c r="B119" s="4"/>
      <c r="C119" s="170">
        <v>2</v>
      </c>
      <c r="D119" s="171" t="s">
        <v>233</v>
      </c>
      <c r="E119" s="314" t="s">
        <v>237</v>
      </c>
      <c r="F119" s="312"/>
      <c r="G119" s="313"/>
      <c r="H119" s="320" t="s">
        <v>241</v>
      </c>
      <c r="I119" s="321"/>
      <c r="J119" s="321"/>
      <c r="K119" s="321"/>
      <c r="L119" s="321"/>
      <c r="M119" s="4"/>
    </row>
    <row r="120" spans="1:13" ht="12.75" customHeight="1" x14ac:dyDescent="0.25">
      <c r="A120" s="4"/>
      <c r="B120" s="4"/>
      <c r="K120" s="44"/>
      <c r="L120" s="44"/>
      <c r="M120" s="4"/>
    </row>
    <row r="122" spans="1:13" x14ac:dyDescent="0.25">
      <c r="A122" s="4"/>
      <c r="B122" s="4"/>
      <c r="D122" s="47" t="s">
        <v>48</v>
      </c>
    </row>
    <row r="123" spans="1:13" x14ac:dyDescent="0.25">
      <c r="A123" s="4"/>
      <c r="B123" s="4"/>
      <c r="D123" s="48" t="s">
        <v>49</v>
      </c>
    </row>
    <row r="124" spans="1:13" x14ac:dyDescent="0.25">
      <c r="A124" s="4"/>
      <c r="B124" s="4"/>
      <c r="D124" s="47">
        <v>0</v>
      </c>
    </row>
    <row r="125" spans="1:13" x14ac:dyDescent="0.25">
      <c r="A125" s="4"/>
      <c r="B125" s="4"/>
      <c r="D125" s="47">
        <v>1</v>
      </c>
      <c r="L125" s="165"/>
    </row>
    <row r="126" spans="1:13" x14ac:dyDescent="0.25">
      <c r="A126" s="4"/>
      <c r="B126" s="4"/>
      <c r="D126" s="47">
        <v>2</v>
      </c>
      <c r="L126" s="166"/>
    </row>
  </sheetData>
  <mergeCells count="208">
    <mergeCell ref="E117:G117"/>
    <mergeCell ref="E116:G116"/>
    <mergeCell ref="E118:G118"/>
    <mergeCell ref="E119:G119"/>
    <mergeCell ref="H116:L116"/>
    <mergeCell ref="H117:L117"/>
    <mergeCell ref="H118:L118"/>
    <mergeCell ref="H119:L119"/>
    <mergeCell ref="L101:L104"/>
    <mergeCell ref="C13:C17"/>
    <mergeCell ref="D13:D18"/>
    <mergeCell ref="G13:G18"/>
    <mergeCell ref="H13:H18"/>
    <mergeCell ref="I13:I18"/>
    <mergeCell ref="J13:J18"/>
    <mergeCell ref="K13:K18"/>
    <mergeCell ref="L13:L18"/>
    <mergeCell ref="L67:L71"/>
    <mergeCell ref="L72:L74"/>
    <mergeCell ref="L75:L78"/>
    <mergeCell ref="L79:L81"/>
    <mergeCell ref="L82:L85"/>
    <mergeCell ref="L88:L91"/>
    <mergeCell ref="L92:L95"/>
    <mergeCell ref="L97:L100"/>
    <mergeCell ref="L30:L33"/>
    <mergeCell ref="L36:L43"/>
    <mergeCell ref="L44:L46"/>
    <mergeCell ref="L48:L52"/>
    <mergeCell ref="L53:L55"/>
    <mergeCell ref="L59:L62"/>
    <mergeCell ref="L63:L66"/>
    <mergeCell ref="K26:K29"/>
    <mergeCell ref="L26:L29"/>
    <mergeCell ref="B13:B18"/>
    <mergeCell ref="B19:B24"/>
    <mergeCell ref="A19:A24"/>
    <mergeCell ref="A13:A18"/>
    <mergeCell ref="A26:A29"/>
    <mergeCell ref="B26:B29"/>
    <mergeCell ref="C19:C24"/>
    <mergeCell ref="D19:D24"/>
    <mergeCell ref="G19:G24"/>
    <mergeCell ref="I19:I24"/>
    <mergeCell ref="J19:J24"/>
    <mergeCell ref="K19:K24"/>
    <mergeCell ref="L19:L24"/>
    <mergeCell ref="H19:H24"/>
    <mergeCell ref="C26:C29"/>
    <mergeCell ref="D26:D29"/>
    <mergeCell ref="G26:G29"/>
    <mergeCell ref="H26:H29"/>
    <mergeCell ref="I26:I29"/>
    <mergeCell ref="J26:J29"/>
    <mergeCell ref="A30:A33"/>
    <mergeCell ref="B30:B33"/>
    <mergeCell ref="C30:C33"/>
    <mergeCell ref="D30:D33"/>
    <mergeCell ref="G30:G33"/>
    <mergeCell ref="H30:H33"/>
    <mergeCell ref="I30:I33"/>
    <mergeCell ref="J30:J33"/>
    <mergeCell ref="K30:K33"/>
    <mergeCell ref="A36:A43"/>
    <mergeCell ref="B36:B43"/>
    <mergeCell ref="C36:C43"/>
    <mergeCell ref="D36:D43"/>
    <mergeCell ref="G36:G43"/>
    <mergeCell ref="H36:H43"/>
    <mergeCell ref="I36:I43"/>
    <mergeCell ref="J36:J43"/>
    <mergeCell ref="K36:K43"/>
    <mergeCell ref="A44:A46"/>
    <mergeCell ref="B44:B46"/>
    <mergeCell ref="C44:C46"/>
    <mergeCell ref="D44:D46"/>
    <mergeCell ref="G44:G46"/>
    <mergeCell ref="H44:H46"/>
    <mergeCell ref="I44:I46"/>
    <mergeCell ref="J44:J46"/>
    <mergeCell ref="K44:K46"/>
    <mergeCell ref="A48:A52"/>
    <mergeCell ref="B48:B52"/>
    <mergeCell ref="C48:C52"/>
    <mergeCell ref="D48:D52"/>
    <mergeCell ref="G48:G52"/>
    <mergeCell ref="H48:H52"/>
    <mergeCell ref="I48:I52"/>
    <mergeCell ref="J48:J52"/>
    <mergeCell ref="K48:K52"/>
    <mergeCell ref="A53:A55"/>
    <mergeCell ref="B53:B55"/>
    <mergeCell ref="C53:C55"/>
    <mergeCell ref="D53:D55"/>
    <mergeCell ref="G53:G55"/>
    <mergeCell ref="H53:H55"/>
    <mergeCell ref="I53:I55"/>
    <mergeCell ref="J53:J55"/>
    <mergeCell ref="K53:K55"/>
    <mergeCell ref="A63:A66"/>
    <mergeCell ref="B63:B66"/>
    <mergeCell ref="C63:C66"/>
    <mergeCell ref="D63:D66"/>
    <mergeCell ref="G63:G66"/>
    <mergeCell ref="H63:H66"/>
    <mergeCell ref="I63:I66"/>
    <mergeCell ref="J63:J66"/>
    <mergeCell ref="K63:K66"/>
    <mergeCell ref="A59:A62"/>
    <mergeCell ref="B59:B62"/>
    <mergeCell ref="C59:C62"/>
    <mergeCell ref="D59:D62"/>
    <mergeCell ref="G59:G62"/>
    <mergeCell ref="H59:H62"/>
    <mergeCell ref="I59:I62"/>
    <mergeCell ref="J59:J62"/>
    <mergeCell ref="K59:K62"/>
    <mergeCell ref="A67:A71"/>
    <mergeCell ref="B67:B71"/>
    <mergeCell ref="C67:C71"/>
    <mergeCell ref="D67:D71"/>
    <mergeCell ref="G67:G71"/>
    <mergeCell ref="H67:H71"/>
    <mergeCell ref="I67:I71"/>
    <mergeCell ref="J67:J71"/>
    <mergeCell ref="K67:K71"/>
    <mergeCell ref="A72:A74"/>
    <mergeCell ref="B72:B74"/>
    <mergeCell ref="C72:C74"/>
    <mergeCell ref="D72:D74"/>
    <mergeCell ref="G72:G74"/>
    <mergeCell ref="H72:H74"/>
    <mergeCell ref="I72:I74"/>
    <mergeCell ref="J72:J74"/>
    <mergeCell ref="K72:K74"/>
    <mergeCell ref="A75:A78"/>
    <mergeCell ref="B75:B78"/>
    <mergeCell ref="C75:C78"/>
    <mergeCell ref="D75:D78"/>
    <mergeCell ref="G75:G78"/>
    <mergeCell ref="H75:H78"/>
    <mergeCell ref="I75:I78"/>
    <mergeCell ref="J75:J78"/>
    <mergeCell ref="K75:K78"/>
    <mergeCell ref="A79:A81"/>
    <mergeCell ref="B79:B81"/>
    <mergeCell ref="C79:C81"/>
    <mergeCell ref="D79:D81"/>
    <mergeCell ref="G79:G81"/>
    <mergeCell ref="H79:H81"/>
    <mergeCell ref="I79:I81"/>
    <mergeCell ref="J79:J81"/>
    <mergeCell ref="K79:K81"/>
    <mergeCell ref="A82:A85"/>
    <mergeCell ref="B82:B85"/>
    <mergeCell ref="C82:C85"/>
    <mergeCell ref="D82:D85"/>
    <mergeCell ref="G82:G85"/>
    <mergeCell ref="H82:H85"/>
    <mergeCell ref="I82:I85"/>
    <mergeCell ref="J82:J85"/>
    <mergeCell ref="K82:K85"/>
    <mergeCell ref="A88:A91"/>
    <mergeCell ref="B88:B91"/>
    <mergeCell ref="C88:C91"/>
    <mergeCell ref="D88:D91"/>
    <mergeCell ref="G88:G91"/>
    <mergeCell ref="H88:H91"/>
    <mergeCell ref="I88:I91"/>
    <mergeCell ref="J88:J91"/>
    <mergeCell ref="K88:K91"/>
    <mergeCell ref="A92:A95"/>
    <mergeCell ref="B92:B95"/>
    <mergeCell ref="C92:C95"/>
    <mergeCell ref="D92:D95"/>
    <mergeCell ref="G92:G95"/>
    <mergeCell ref="H92:H95"/>
    <mergeCell ref="I92:I95"/>
    <mergeCell ref="J92:J95"/>
    <mergeCell ref="K92:K95"/>
    <mergeCell ref="A97:A100"/>
    <mergeCell ref="B97:B100"/>
    <mergeCell ref="C97:C100"/>
    <mergeCell ref="D97:D100"/>
    <mergeCell ref="G97:G100"/>
    <mergeCell ref="H97:H100"/>
    <mergeCell ref="I97:I100"/>
    <mergeCell ref="J97:J100"/>
    <mergeCell ref="K97:K100"/>
    <mergeCell ref="A101:A104"/>
    <mergeCell ref="B101:B104"/>
    <mergeCell ref="C101:C104"/>
    <mergeCell ref="D101:D104"/>
    <mergeCell ref="G101:G104"/>
    <mergeCell ref="H101:H104"/>
    <mergeCell ref="I101:I104"/>
    <mergeCell ref="J101:J104"/>
    <mergeCell ref="K101:K104"/>
    <mergeCell ref="L105:L108"/>
    <mergeCell ref="A105:A108"/>
    <mergeCell ref="B105:B108"/>
    <mergeCell ref="C105:C108"/>
    <mergeCell ref="D105:D108"/>
    <mergeCell ref="G105:G108"/>
    <mergeCell ref="H105:H108"/>
    <mergeCell ref="I105:I108"/>
    <mergeCell ref="J105:J108"/>
    <mergeCell ref="K105:K108"/>
  </mergeCells>
  <dataValidations count="4">
    <dataValidation type="list" allowBlank="1" showInputMessage="1" showErrorMessage="1" sqref="H34 H86 H56:H57 H47 H7:H11 H25">
      <formula1>$D$123:$D$126</formula1>
    </dataValidation>
    <dataValidation type="list" allowBlank="1" showInputMessage="1" showErrorMessage="1" sqref="F92:F94 F101:F103 F75:F77 F67:F70 F59:F61 F48:F51 F36:F42 F26:F28 F105:F107 F82:F84 F97:F99 F44:F45 F53:F54 F63:F65 F72:F73 F79:F80 F88:F90 F30:F32 F19:F23 F13:F17">
      <formula1>$D$123:$D$125</formula1>
    </dataValidation>
    <dataValidation allowBlank="1" showInputMessage="1" showErrorMessage="1" prompt="Leave This Cell Blank" sqref="F7:G11"/>
    <dataValidation allowBlank="1" showInputMessage="1" showErrorMessage="1" prompt="Leave this Cell Blank" sqref="F25:G25 F34:G34 F47:G47 F56:G57 F86:G86"/>
  </dataValidations>
  <pageMargins left="0.7" right="0.7" top="0.75" bottom="0.75" header="0.3" footer="0.3"/>
  <pageSetup orientation="portrait" horizontalDpi="0" verticalDpi="0" r:id="rId1"/>
  <ignoredErrors>
    <ignoredError sqref="H13 H19"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75" zoomScaleNormal="75" workbookViewId="0">
      <selection activeCell="D5" sqref="D5"/>
    </sheetView>
  </sheetViews>
  <sheetFormatPr defaultColWidth="9.140625" defaultRowHeight="15" x14ac:dyDescent="0.25"/>
  <cols>
    <col min="1" max="1" width="2.42578125" style="1" customWidth="1"/>
    <col min="2" max="2" width="14.7109375" style="1" customWidth="1"/>
    <col min="3" max="3" width="41" style="1" customWidth="1"/>
    <col min="4" max="7" width="14.7109375" style="1" customWidth="1"/>
    <col min="8" max="8" width="41.85546875" style="1" customWidth="1"/>
    <col min="9" max="9" width="9.140625" style="1"/>
    <col min="10" max="10" width="6.7109375" style="4" customWidth="1"/>
    <col min="11" max="11" width="6.28515625" style="4" customWidth="1"/>
    <col min="12" max="12" width="5" style="4" customWidth="1"/>
    <col min="13" max="13" width="6.42578125" style="4" customWidth="1"/>
    <col min="14" max="14" width="5.85546875" style="4" customWidth="1"/>
    <col min="15" max="15" width="9.140625" style="4" customWidth="1"/>
    <col min="16" max="19" width="9.140625" style="4"/>
    <col min="20" max="20" width="2.7109375" style="4" customWidth="1"/>
    <col min="21" max="16384" width="9.140625" style="4"/>
  </cols>
  <sheetData>
    <row r="1" spans="2:20" x14ac:dyDescent="0.25">
      <c r="B1" s="107"/>
      <c r="F1" s="107"/>
      <c r="J1" s="1"/>
      <c r="K1" s="1"/>
      <c r="L1" s="1"/>
      <c r="M1" s="1"/>
      <c r="N1" s="1"/>
      <c r="O1" s="1"/>
      <c r="P1" s="1"/>
      <c r="Q1" s="1"/>
      <c r="R1" s="1"/>
      <c r="S1" s="1"/>
      <c r="T1" s="1"/>
    </row>
    <row r="2" spans="2:20" ht="21" thickBot="1" x14ac:dyDescent="0.35">
      <c r="B2" s="2" t="s">
        <v>244</v>
      </c>
      <c r="C2" s="2"/>
      <c r="D2" s="3"/>
      <c r="E2" s="3"/>
      <c r="F2" s="3"/>
      <c r="G2" s="3"/>
      <c r="H2" s="3"/>
      <c r="I2" s="3"/>
      <c r="J2" s="3"/>
      <c r="K2" s="3"/>
      <c r="L2" s="3"/>
      <c r="M2" s="3"/>
      <c r="N2" s="3"/>
      <c r="O2" s="3"/>
      <c r="P2" s="3"/>
      <c r="Q2" s="3"/>
      <c r="R2" s="3"/>
      <c r="S2" s="3"/>
    </row>
    <row r="3" spans="2:20" ht="21" thickBot="1" x14ac:dyDescent="0.35">
      <c r="B3" s="5"/>
      <c r="C3" s="5"/>
    </row>
    <row r="4" spans="2:20" ht="15.75" thickBot="1" x14ac:dyDescent="0.3">
      <c r="B4" s="8"/>
      <c r="C4" s="69"/>
      <c r="D4" s="301" t="s">
        <v>246</v>
      </c>
      <c r="E4" s="302"/>
      <c r="F4" s="302"/>
      <c r="G4" s="302"/>
      <c r="H4" s="303"/>
    </row>
    <row r="5" spans="2:20" ht="32.1" customHeight="1" thickBot="1" x14ac:dyDescent="0.3">
      <c r="B5" s="304" t="s">
        <v>245</v>
      </c>
      <c r="C5" s="305"/>
      <c r="D5" s="70" t="s">
        <v>1</v>
      </c>
      <c r="E5" s="11" t="s">
        <v>2</v>
      </c>
      <c r="F5" s="70" t="s">
        <v>79</v>
      </c>
      <c r="G5" s="70" t="s">
        <v>80</v>
      </c>
      <c r="H5" s="71" t="s">
        <v>3</v>
      </c>
    </row>
    <row r="6" spans="2:20" ht="57.6" customHeight="1" x14ac:dyDescent="0.25">
      <c r="B6" s="147" t="str">
        <f>'Self Assessment 自我评估'!B6</f>
        <v>GE1</v>
      </c>
      <c r="C6" s="147" t="str">
        <f>General</f>
        <v>General</v>
      </c>
      <c r="D6" s="114">
        <f>'Self Assessment 自我评估'!H6</f>
        <v>1.8</v>
      </c>
      <c r="E6" s="72">
        <f>'Self Assessment 自我评估'!I6</f>
        <v>2</v>
      </c>
      <c r="F6" s="73">
        <f>IFERROR(D6/E6,"n/a")</f>
        <v>0.9</v>
      </c>
      <c r="G6" s="73">
        <f>E6/E6</f>
        <v>1</v>
      </c>
      <c r="H6" s="74"/>
    </row>
    <row r="7" spans="2:20" ht="57.95" customHeight="1" x14ac:dyDescent="0.25">
      <c r="B7" s="147" t="str">
        <f>'Self Assessment 自我评估'!B12</f>
        <v>WWS2</v>
      </c>
      <c r="C7" s="147" t="str">
        <f>'Self Assessment 自我评估'!D12</f>
        <v>Workplace Water Supply
工作场所供水</v>
      </c>
      <c r="D7" s="72">
        <f>'Self Assessment 自我评估'!H12</f>
        <v>1.5</v>
      </c>
      <c r="E7" s="72">
        <f>'Self Assessment 自我评估'!I12</f>
        <v>2</v>
      </c>
      <c r="F7" s="73">
        <f t="shared" ref="F7:F12" si="0">IFERROR(D7/E7,"n/a")</f>
        <v>0.75</v>
      </c>
      <c r="G7" s="73">
        <f t="shared" ref="G7:G12" si="1">E7/E7</f>
        <v>1</v>
      </c>
      <c r="H7" s="74"/>
    </row>
    <row r="8" spans="2:20" ht="58.5" customHeight="1" x14ac:dyDescent="0.25">
      <c r="B8" s="147" t="str">
        <f>'Self Assessment 自我评估'!B35</f>
        <v>WS3</v>
      </c>
      <c r="C8" s="147" t="str">
        <f>'Self Assessment 自我评估'!D35</f>
        <v>Workplace Sanitation
工作场所卫生</v>
      </c>
      <c r="D8" s="72">
        <f>'Self Assessment 自我评估'!H35</f>
        <v>0.7142857142857143</v>
      </c>
      <c r="E8" s="72">
        <f>'Self Assessment 自我评估'!I35</f>
        <v>2</v>
      </c>
      <c r="F8" s="73">
        <f t="shared" si="0"/>
        <v>0.35714285714285715</v>
      </c>
      <c r="G8" s="73">
        <f t="shared" si="1"/>
        <v>1</v>
      </c>
      <c r="H8" s="74"/>
    </row>
    <row r="9" spans="2:20" ht="68.099999999999994" customHeight="1" x14ac:dyDescent="0.25">
      <c r="B9" s="147" t="str">
        <f>'Self Assessment 自我评估'!B58</f>
        <v>WH4</v>
      </c>
      <c r="C9" s="147" t="str">
        <f>'Self Assessment 自我评估'!D58</f>
        <v>Workplace Hygiene</v>
      </c>
      <c r="D9" s="72">
        <f>'Self Assessment 自我评估'!H58</f>
        <v>0.125</v>
      </c>
      <c r="E9" s="72">
        <f>'Self Assessment 自我评估'!I58</f>
        <v>2</v>
      </c>
      <c r="F9" s="73">
        <f t="shared" si="0"/>
        <v>6.25E-2</v>
      </c>
      <c r="G9" s="73">
        <f t="shared" si="1"/>
        <v>1</v>
      </c>
      <c r="H9" s="74"/>
    </row>
    <row r="10" spans="2:20" ht="68.099999999999994" customHeight="1" x14ac:dyDescent="0.25">
      <c r="B10" s="147" t="str">
        <f>'Self Assessment 自我评估'!B87</f>
        <v>VSC5</v>
      </c>
      <c r="C10" s="147" t="str">
        <f>'Self Assessment 自我评估'!D87</f>
        <v>Value/Supply Chain WASH 价值/供应链WASH</v>
      </c>
      <c r="D10" s="72">
        <f>'Self Assessment 自我评估'!H87</f>
        <v>0</v>
      </c>
      <c r="E10" s="72">
        <f>'Self Assessment 自我评估'!I87</f>
        <v>2</v>
      </c>
      <c r="F10" s="73">
        <f>IFERROR(D10/E10,"n/a")</f>
        <v>0</v>
      </c>
      <c r="G10" s="73">
        <f>E10/E10</f>
        <v>1</v>
      </c>
      <c r="H10" s="74"/>
    </row>
    <row r="11" spans="2:20" ht="68.099999999999994" customHeight="1" thickBot="1" x14ac:dyDescent="0.3">
      <c r="B11" s="148" t="str">
        <f>'Self Assessment 自我评估'!B96</f>
        <v>CW6</v>
      </c>
      <c r="C11" s="115" t="s">
        <v>242</v>
      </c>
      <c r="D11" s="116">
        <f>'Self Assessment 自我评估'!H96</f>
        <v>0</v>
      </c>
      <c r="E11" s="116">
        <f>'Self Assessment 自我评估'!I96</f>
        <v>2</v>
      </c>
      <c r="F11" s="117">
        <f>IFERROR(D11/E11,"n/a")</f>
        <v>0</v>
      </c>
      <c r="G11" s="117">
        <f>E11/E11</f>
        <v>1</v>
      </c>
      <c r="H11" s="118"/>
    </row>
    <row r="12" spans="2:20" ht="58.5" customHeight="1" thickBot="1" x14ac:dyDescent="0.3">
      <c r="B12" s="306" t="s">
        <v>81</v>
      </c>
      <c r="C12" s="306"/>
      <c r="D12" s="75">
        <f>'Self Assessment 自我评估'!H109</f>
        <v>0.77419354838709675</v>
      </c>
      <c r="E12" s="75">
        <f>'Self Assessment 自我评估'!I109</f>
        <v>2</v>
      </c>
      <c r="F12" s="76">
        <f t="shared" si="0"/>
        <v>0.38709677419354838</v>
      </c>
      <c r="G12" s="76">
        <f t="shared" si="1"/>
        <v>1</v>
      </c>
      <c r="H12" s="77"/>
    </row>
    <row r="13" spans="2:20" ht="54.75" thickTop="1" x14ac:dyDescent="0.25">
      <c r="B13" s="13"/>
      <c r="C13" s="78" t="s">
        <v>243</v>
      </c>
      <c r="D13" s="150" t="str">
        <f>IF(D12="n/a", D12,IF(D12&gt;=1.8,"YES","NO"))</f>
        <v>NO</v>
      </c>
      <c r="E13" s="13"/>
      <c r="F13" s="13"/>
      <c r="G13" s="13"/>
      <c r="H13" s="13"/>
    </row>
    <row r="14" spans="2:20" x14ac:dyDescent="0.25">
      <c r="B14" s="36"/>
      <c r="C14" s="79" t="s">
        <v>110</v>
      </c>
      <c r="D14" s="149">
        <f>'Self Assessment 自我评估'!H110+'Self Assessment 自我评估'!F110</f>
        <v>5</v>
      </c>
      <c r="E14" s="36"/>
      <c r="F14" s="36"/>
      <c r="G14" s="36"/>
      <c r="H14" s="36"/>
    </row>
    <row r="15" spans="2:20" x14ac:dyDescent="0.25">
      <c r="B15" s="80"/>
      <c r="C15" s="81"/>
      <c r="D15" s="82"/>
      <c r="E15" s="82"/>
      <c r="F15" s="83"/>
      <c r="G15" s="83"/>
      <c r="H15" s="84"/>
    </row>
    <row r="16" spans="2:20" x14ac:dyDescent="0.25">
      <c r="B16" s="80"/>
      <c r="C16" s="81"/>
      <c r="D16" s="82"/>
      <c r="E16" s="82"/>
      <c r="F16" s="83"/>
      <c r="G16" s="83"/>
      <c r="H16" s="84"/>
    </row>
    <row r="19" spans="1:25" x14ac:dyDescent="0.25">
      <c r="A19" s="42"/>
      <c r="B19" s="42" t="s">
        <v>33</v>
      </c>
      <c r="C19" s="43"/>
      <c r="D19" s="43"/>
      <c r="E19" s="43"/>
      <c r="F19" s="43"/>
      <c r="G19" s="43"/>
      <c r="H19" s="43"/>
      <c r="I19" s="43"/>
      <c r="J19" s="43"/>
      <c r="K19" s="43"/>
      <c r="L19" s="43"/>
      <c r="M19" s="43"/>
      <c r="N19" s="43"/>
      <c r="O19" s="43"/>
      <c r="P19" s="43"/>
      <c r="Q19" s="43"/>
      <c r="R19" s="43"/>
      <c r="S19" s="43"/>
      <c r="T19" s="43"/>
      <c r="U19" s="43"/>
      <c r="V19" s="43"/>
      <c r="W19" s="43"/>
      <c r="X19" s="43"/>
    </row>
    <row r="20" spans="1:25" ht="15.75" thickBot="1" x14ac:dyDescent="0.3">
      <c r="B20" s="44"/>
      <c r="C20" s="44"/>
      <c r="D20" s="44"/>
      <c r="E20" s="44"/>
      <c r="F20" s="44"/>
      <c r="G20" s="44"/>
      <c r="H20" s="44"/>
      <c r="I20" s="44"/>
      <c r="J20" s="44"/>
    </row>
    <row r="21" spans="1:25" x14ac:dyDescent="0.25">
      <c r="A21" s="4"/>
      <c r="B21" s="45" t="s">
        <v>34</v>
      </c>
      <c r="C21" s="45" t="s">
        <v>35</v>
      </c>
      <c r="D21" s="46"/>
      <c r="E21" s="46"/>
      <c r="F21" s="46"/>
      <c r="G21" s="46"/>
      <c r="H21" s="46"/>
      <c r="I21" s="46" t="s">
        <v>36</v>
      </c>
      <c r="J21" s="46"/>
      <c r="K21" s="46"/>
      <c r="L21" s="46"/>
      <c r="M21" s="46"/>
      <c r="N21" s="46"/>
      <c r="O21" s="46"/>
      <c r="P21" s="46"/>
      <c r="Q21" s="46"/>
      <c r="R21" s="46"/>
      <c r="S21" s="46"/>
      <c r="T21" s="46"/>
      <c r="U21" s="46"/>
      <c r="V21" s="46"/>
      <c r="W21" s="46"/>
      <c r="X21" s="46"/>
    </row>
    <row r="22" spans="1:25" x14ac:dyDescent="0.25">
      <c r="A22" s="4"/>
      <c r="B22" s="151" t="s">
        <v>37</v>
      </c>
      <c r="C22" s="152" t="s">
        <v>38</v>
      </c>
      <c r="D22" s="153" t="s">
        <v>39</v>
      </c>
      <c r="E22" s="85"/>
      <c r="F22" s="86"/>
      <c r="G22" s="86"/>
      <c r="H22" s="86"/>
      <c r="I22" s="153" t="s">
        <v>40</v>
      </c>
      <c r="J22" s="86"/>
      <c r="K22" s="87"/>
      <c r="L22" s="87"/>
      <c r="M22" s="87"/>
      <c r="N22" s="87"/>
      <c r="O22" s="87"/>
      <c r="P22" s="87"/>
      <c r="Q22" s="172"/>
      <c r="R22" s="174"/>
      <c r="S22" s="173"/>
      <c r="T22" s="173"/>
      <c r="U22" s="173"/>
      <c r="V22" s="175"/>
      <c r="W22" s="176"/>
      <c r="X22" s="189"/>
      <c r="Y22" s="190"/>
    </row>
    <row r="23" spans="1:25" x14ac:dyDescent="0.25">
      <c r="A23" s="4"/>
      <c r="B23" s="151">
        <v>0</v>
      </c>
      <c r="C23" s="152" t="s">
        <v>41</v>
      </c>
      <c r="D23" s="153" t="s">
        <v>112</v>
      </c>
      <c r="E23" s="85"/>
      <c r="F23" s="86"/>
      <c r="G23" s="86"/>
      <c r="H23" s="86"/>
      <c r="I23" s="153" t="s">
        <v>42</v>
      </c>
      <c r="J23" s="86"/>
      <c r="K23" s="87"/>
      <c r="L23" s="87"/>
      <c r="M23" s="87"/>
      <c r="N23" s="87"/>
      <c r="O23" s="87"/>
      <c r="P23" s="87"/>
      <c r="Q23" s="177"/>
      <c r="R23" s="173"/>
      <c r="S23" s="177"/>
      <c r="T23" s="188"/>
      <c r="U23" s="188"/>
      <c r="V23" s="178"/>
      <c r="W23" s="178"/>
      <c r="X23" s="187"/>
      <c r="Y23" s="190"/>
    </row>
    <row r="24" spans="1:25" x14ac:dyDescent="0.25">
      <c r="A24" s="4"/>
      <c r="B24" s="151">
        <v>1</v>
      </c>
      <c r="C24" s="152" t="s">
        <v>43</v>
      </c>
      <c r="D24" s="153" t="s">
        <v>44</v>
      </c>
      <c r="E24" s="85"/>
      <c r="F24" s="86"/>
      <c r="G24" s="86"/>
      <c r="H24" s="86"/>
      <c r="I24" s="153" t="s">
        <v>45</v>
      </c>
      <c r="J24" s="86"/>
      <c r="K24" s="87"/>
      <c r="L24" s="87"/>
      <c r="M24" s="87"/>
      <c r="N24" s="87"/>
      <c r="O24" s="87"/>
      <c r="P24" s="87"/>
      <c r="Q24" s="182"/>
      <c r="R24" s="184"/>
      <c r="S24" s="177"/>
      <c r="T24" s="173"/>
      <c r="U24" s="177"/>
      <c r="V24" s="179"/>
      <c r="W24" s="179"/>
      <c r="X24" s="187"/>
      <c r="Y24" s="190"/>
    </row>
    <row r="25" spans="1:25" x14ac:dyDescent="0.25">
      <c r="A25" s="4"/>
      <c r="B25" s="151">
        <v>2</v>
      </c>
      <c r="C25" s="152" t="s">
        <v>46</v>
      </c>
      <c r="D25" s="153" t="s">
        <v>47</v>
      </c>
      <c r="E25" s="85"/>
      <c r="F25" s="86"/>
      <c r="G25" s="86"/>
      <c r="H25" s="86"/>
      <c r="I25" s="153" t="s">
        <v>113</v>
      </c>
      <c r="J25" s="86"/>
      <c r="K25" s="87"/>
      <c r="L25" s="87"/>
      <c r="M25" s="87"/>
      <c r="N25" s="87"/>
      <c r="O25" s="87"/>
      <c r="P25" s="87"/>
      <c r="Q25" s="183"/>
      <c r="R25" s="185"/>
      <c r="S25" s="181"/>
      <c r="T25" s="181"/>
      <c r="U25" s="181"/>
      <c r="V25" s="180"/>
      <c r="W25" s="180"/>
      <c r="X25" s="186"/>
      <c r="Y25" s="190"/>
    </row>
    <row r="26" spans="1:25" x14ac:dyDescent="0.25">
      <c r="A26" s="4"/>
      <c r="I26" s="4"/>
      <c r="R26" s="88"/>
      <c r="S26" s="88"/>
      <c r="T26" s="88"/>
      <c r="U26" s="88"/>
    </row>
    <row r="28" spans="1:25" x14ac:dyDescent="0.25">
      <c r="A28" s="4"/>
    </row>
  </sheetData>
  <mergeCells count="3">
    <mergeCell ref="D4:H4"/>
    <mergeCell ref="B5:C5"/>
    <mergeCell ref="B12:C12"/>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Classification xmlns="a20271f6-64e7-4fdf-8ebc-702bc282b0ba">Public</InformationClassification>
    <Disclaimer xmlns="a20271f6-64e7-4fdf-8ebc-702bc282b0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b04ed549-6563-4eb2-b8f1-991794b28041" ContentTypeId="0x010100610B7A7F5098FD4A829D3CC11A1F5647" PreviousValue="false"/>
</file>

<file path=customXml/item5.xml><?xml version="1.0" encoding="utf-8"?>
<ct:contentTypeSchema xmlns:ct="http://schemas.microsoft.com/office/2006/metadata/contentType" xmlns:ma="http://schemas.microsoft.com/office/2006/metadata/properties/metaAttributes" ct:_="" ma:_="" ma:contentTypeName="ConnectBase" ma:contentTypeID="0x010100610B7A7F5098FD4A829D3CC11A1F5647006E545DD7DF387B48A953A9AEF6A5FEEF" ma:contentTypeVersion="14" ma:contentTypeDescription="Connect Base Content Type" ma:contentTypeScope="" ma:versionID="07c8685c4606db5a02a5600ef246c04a">
  <xsd:schema xmlns:xsd="http://www.w3.org/2001/XMLSchema" xmlns:xs="http://www.w3.org/2001/XMLSchema" xmlns:p="http://schemas.microsoft.com/office/2006/metadata/properties" xmlns:ns2="a20271f6-64e7-4fdf-8ebc-702bc282b0ba" targetNamespace="http://schemas.microsoft.com/office/2006/metadata/properties" ma:root="true" ma:fieldsID="742d0ea248fd46dfaabb739d111d661e" ns2:_="">
    <xsd:import namespace="a20271f6-64e7-4fdf-8ebc-702bc282b0ba"/>
    <xsd:element name="properties">
      <xsd:complexType>
        <xsd:sequence>
          <xsd:element name="documentManagement">
            <xsd:complexType>
              <xsd:all>
                <xsd:element ref="ns2:_dlc_DocId" minOccurs="0"/>
                <xsd:element ref="ns2:_dlc_DocIdUrl" minOccurs="0"/>
                <xsd:element ref="ns2:_dlc_DocIdPersistId" minOccurs="0"/>
                <xsd:element ref="ns2:InformationClassification" minOccurs="0"/>
                <xsd:element ref="ns2:Disclai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271f6-64e7-4fdf-8ebc-702bc282b0b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nformationClassification" ma:index="11" nillable="true" ma:displayName="InformationClassification" ma:internalName="InformationClassification" ma:readOnly="false">
      <xsd:simpleType>
        <xsd:restriction base="dms:Unknown"/>
      </xsd:simpleType>
    </xsd:element>
    <xsd:element name="Disclaimer" ma:index="12" nillable="true" ma:displayName="Disclaimer" ma:internalName="Disclaim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0FFF1-AB35-4720-8729-628115B3E6AF}">
  <ds:schemaRef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a20271f6-64e7-4fdf-8ebc-702bc282b0ba"/>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44E5370-503E-4971-8A09-C90331FFE175}">
  <ds:schemaRefs>
    <ds:schemaRef ds:uri="http://schemas.microsoft.com/sharepoint/v3/contenttype/forms"/>
  </ds:schemaRefs>
</ds:datastoreItem>
</file>

<file path=customXml/itemProps3.xml><?xml version="1.0" encoding="utf-8"?>
<ds:datastoreItem xmlns:ds="http://schemas.openxmlformats.org/officeDocument/2006/customXml" ds:itemID="{2ECDF193-349E-4FFA-8F04-68B77373F12D}">
  <ds:schemaRefs>
    <ds:schemaRef ds:uri="http://schemas.microsoft.com/sharepoint/events"/>
  </ds:schemaRefs>
</ds:datastoreItem>
</file>

<file path=customXml/itemProps4.xml><?xml version="1.0" encoding="utf-8"?>
<ds:datastoreItem xmlns:ds="http://schemas.openxmlformats.org/officeDocument/2006/customXml" ds:itemID="{2486D51B-9147-4CA7-A935-91CD88479992}">
  <ds:schemaRefs>
    <ds:schemaRef ds:uri="Microsoft.SharePoint.Taxonomy.ContentTypeSync"/>
  </ds:schemaRefs>
</ds:datastoreItem>
</file>

<file path=customXml/itemProps5.xml><?xml version="1.0" encoding="utf-8"?>
<ds:datastoreItem xmlns:ds="http://schemas.openxmlformats.org/officeDocument/2006/customXml" ds:itemID="{B1C39D0C-7206-41C9-82C2-C64648410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271f6-64e7-4fdf-8ebc-702bc282b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Contents</vt:lpstr>
      <vt:lpstr>Self Assessment 自我评估</vt:lpstr>
      <vt:lpstr>Summary Output摘要汇总</vt:lpstr>
      <vt:lpstr>General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Kay Mattson</dc:creator>
  <cp:lastModifiedBy>User</cp:lastModifiedBy>
  <dcterms:created xsi:type="dcterms:W3CDTF">2020-01-14T21:54:28Z</dcterms:created>
  <dcterms:modified xsi:type="dcterms:W3CDTF">2021-04-30T08:22:57Z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0x010100610B7A7F5098FD4A829D3CC11A1F5647006E545DD7DF387B48A953A9AEF6A5FEEF</vt:lpwstr>
  </property>
</Properties>
</file>